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</sheets>
  <definedNames>
    <definedName name="__bookmark_1" localSheetId="2">#REF!</definedName>
    <definedName name="__bookmark_1" localSheetId="4">#REF!</definedName>
    <definedName name="__bookmark_1">#REF!</definedName>
    <definedName name="__bookmark_2">#REF!</definedName>
    <definedName name="__bookmark_4" localSheetId="2">'Приложение 5'!$A$8:$I$8</definedName>
    <definedName name="__bookmark_4">'Приложение 4'!$A$9:$E$9</definedName>
    <definedName name="__bookmark_5">#REF!</definedName>
    <definedName name="__bookmark_6">#REF!</definedName>
    <definedName name="_xlnm.Print_Titles" localSheetId="1">'Приложение 4'!$9:$9</definedName>
    <definedName name="_xlnm.Print_Area" localSheetId="0">'Приложение 3'!$A$1:$P$66</definedName>
    <definedName name="_xlnm.Print_Area" localSheetId="1">'Приложение 4'!$A$1:$F$144</definedName>
    <definedName name="_xlnm.Print_Area" localSheetId="2">'Приложение 5'!$A$1:$G$145</definedName>
  </definedNames>
  <calcPr fullCalcOnLoad="1"/>
</workbook>
</file>

<file path=xl/sharedStrings.xml><?xml version="1.0" encoding="utf-8"?>
<sst xmlns="http://schemas.openxmlformats.org/spreadsheetml/2006/main" count="2211" uniqueCount="358">
  <si>
    <t>016</t>
  </si>
  <si>
    <t>Наименование показателя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</si>
  <si>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</si>
  <si>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</si>
  <si>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</si>
  <si>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</si>
  <si>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</si>
  <si>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</si>
  <si>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</si>
  <si>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</si>
  <si>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</si>
  <si>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</si>
  <si>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</si>
  <si>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</si>
  <si>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</si>
  <si>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</si>
  <si>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</si>
  <si>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</si>
  <si>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</si>
  <si>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</si>
  <si>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</si>
  <si>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</si>
  <si>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</si>
  <si>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</si>
  <si>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</si>
  <si>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</si>
  <si>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</si>
  <si>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</si>
  <si>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</si>
  <si>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</si>
  <si>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</si>
  <si>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</si>
  <si>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</si>
  <si>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</si>
  <si>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</si>
  <si>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Сумма, руб.</t>
  </si>
  <si>
    <t>00</t>
  </si>
  <si>
    <t>000</t>
  </si>
  <si>
    <t>01</t>
  </si>
  <si>
    <t>02</t>
  </si>
  <si>
    <t>03</t>
  </si>
  <si>
    <t>240</t>
  </si>
  <si>
    <t>06</t>
  </si>
  <si>
    <t>10</t>
  </si>
  <si>
    <t>100</t>
  </si>
  <si>
    <t>08</t>
  </si>
  <si>
    <t>04</t>
  </si>
  <si>
    <t>13</t>
  </si>
  <si>
    <t>07</t>
  </si>
  <si>
    <t>05</t>
  </si>
  <si>
    <t>к решению Совета Мегрегского сельского поселения</t>
  </si>
  <si>
    <t>РЗ</t>
  </si>
  <si>
    <t>ПР</t>
  </si>
  <si>
    <t>ЦСР</t>
  </si>
  <si>
    <t>ВР</t>
  </si>
  <si>
    <t>0000000000</t>
  </si>
  <si>
    <t>120</t>
  </si>
  <si>
    <t>121</t>
  </si>
  <si>
    <t>122</t>
  </si>
  <si>
    <t>129</t>
  </si>
  <si>
    <t>200</t>
  </si>
  <si>
    <t>242</t>
  </si>
  <si>
    <t>244</t>
  </si>
  <si>
    <t>800</t>
  </si>
  <si>
    <t>850</t>
  </si>
  <si>
    <t>851</t>
  </si>
  <si>
    <t>853</t>
  </si>
  <si>
    <t>09</t>
  </si>
  <si>
    <t>600</t>
  </si>
  <si>
    <t>610</t>
  </si>
  <si>
    <t>611</t>
  </si>
  <si>
    <t>700</t>
  </si>
  <si>
    <t>730</t>
  </si>
  <si>
    <t>Приложение № 4</t>
  </si>
  <si>
    <t>Распределение бюджетных ассигнований по разделам, подразделам, целевым статьям и видам</t>
  </si>
  <si>
    <t>Приложение № 5</t>
  </si>
  <si>
    <t>ППП</t>
  </si>
  <si>
    <t>№ п/п</t>
  </si>
  <si>
    <t>Наименование групп, подгрупп, статей и подстатей доходов</t>
  </si>
  <si>
    <t>Код бюджетной классификации РФ</t>
  </si>
  <si>
    <t>4</t>
  </si>
  <si>
    <t>Х</t>
  </si>
  <si>
    <t>X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</si>
  <si>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</si>
  <si>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</si>
  <si>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</si>
  <si>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</si>
  <si>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</si>
  <si>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</si>
  <si>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</si>
  <si>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</si>
  <si>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</si>
  <si>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НАЛОГОВЫЕ И НЕНАЛОГОВЫЕ ДОХОДЫ</t>
  </si>
  <si>
    <t>0000</t>
  </si>
  <si>
    <t>1.</t>
  </si>
  <si>
    <t>НАЛОГИ НА ПРИБЫЛЬ, ДОХОДЫ</t>
  </si>
  <si>
    <t>1</t>
  </si>
  <si>
    <t>1.1.</t>
  </si>
  <si>
    <t>Налог на доходы физических лиц</t>
  </si>
  <si>
    <t>110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</si>
  <si>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</si>
  <si>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</si>
  <si>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</si>
  <si>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010</t>
  </si>
  <si>
    <t>1.1.2.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</si>
  <si>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</si>
  <si>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020</t>
  </si>
  <si>
    <t>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</si>
  <si>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</si>
  <si>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030</t>
  </si>
  <si>
    <t>1.1.4.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</si>
  <si>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</si>
  <si>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040</t>
  </si>
  <si>
    <t>2.</t>
  </si>
  <si>
    <t>НАЛОГИ НА ТОВАРЫ (РАБОТЫ, УСЛУГИ), РЕАЛИЗУЕМЫЕ НА ТЕРРИТОРИИ РОССИЙСКОЙ ФЕДЕРАЦИИ</t>
  </si>
  <si>
    <t>2.1.</t>
  </si>
  <si>
    <t>Акцизы по подакцизным товарам (продукции), производимым на территории Российской Федерации</t>
  </si>
  <si>
    <t>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</si>
  <si>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</si>
  <si>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</si>
  <si>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2.1.2.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</si>
  <si>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</si>
  <si>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2.1.3.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</si>
  <si>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</si>
  <si>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</si>
  <si>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2.1.4.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</si>
  <si>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</si>
  <si>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</si>
  <si>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3.</t>
  </si>
  <si>
    <t>НАЛОГИ НА ИМУЩЕСТВО</t>
  </si>
  <si>
    <t>3.1.</t>
  </si>
  <si>
    <t>Налог на имущество физических лиц</t>
  </si>
  <si>
    <t>3.1.1.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</si>
  <si>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</si>
  <si>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3.2.</t>
  </si>
  <si>
    <t>Земельный налог</t>
  </si>
  <si>
    <t>3.2.1.</t>
  </si>
  <si>
    <t>Земельный налог с организаций</t>
  </si>
  <si>
    <t>3.2.1.1.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</si>
  <si>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</si>
  <si>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</si>
  <si>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3.2.2.</t>
  </si>
  <si>
    <t>Земельный налог с физических лиц</t>
  </si>
  <si>
    <t>3.2.2.1.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</si>
  <si>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</si>
  <si>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</si>
  <si>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4.</t>
  </si>
  <si>
    <t>ГОСУДАРСТВЕННАЯ ПОШЛИНА</t>
  </si>
  <si>
    <t>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</si>
  <si>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</si>
  <si>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</si>
  <si>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</si>
  <si>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5.</t>
  </si>
  <si>
    <t>ДОХОДЫ ОТ ОКАЗАНИЯ ПЛАТНЫХ УСЛУГ (РАБОТ) И КОМПЕНСАЦИИ ЗАТРАТ ГОСУДАРСТВА</t>
  </si>
  <si>
    <t>5.1.</t>
  </si>
  <si>
    <t>Доходы от компенсации затрат государства</t>
  </si>
  <si>
    <t>130</t>
  </si>
  <si>
    <t>5.1.1.</t>
  </si>
  <si>
    <t>Доходы, поступающие в порядке возмещения расходов, понесенных в связи с эксплуатацией имущества</t>
  </si>
  <si>
    <t>060</t>
  </si>
  <si>
    <t>5.1.1.1.</t>
  </si>
  <si>
    <t>Доходы, поступающие в порядке возмещения расходов, понесенных в связи с эксплуатацией имущества сельских поселений</t>
  </si>
  <si>
    <t>065</t>
  </si>
  <si>
    <t>5.1.2.</t>
  </si>
  <si>
    <t>Прочие доходы от компенсации затрат государства</t>
  </si>
  <si>
    <t>990</t>
  </si>
  <si>
    <t>5.1.2.1.</t>
  </si>
  <si>
    <t>Прочие доходы от компенсации затрат бюджетов сельских поселений</t>
  </si>
  <si>
    <t>995</t>
  </si>
  <si>
    <t>6.</t>
  </si>
  <si>
    <t>6.1.</t>
  </si>
  <si>
    <t>ШТРАФЫ, САНКЦИИ, ВОЗМЕЩЕНИЕ УЩЕРБА</t>
  </si>
  <si>
    <t>16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</si>
  <si>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</si>
  <si>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</si>
  <si>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</si>
  <si>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</si>
  <si>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</si>
  <si>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</si>
  <si>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</si>
  <si>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</si>
  <si>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</si>
  <si>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2.1.1.1.</t>
  </si>
  <si>
    <t>Дотации на выравнивание бюджетной обеспеченности</t>
  </si>
  <si>
    <t>15</t>
  </si>
  <si>
    <t>001</t>
  </si>
  <si>
    <t>2.1.1.1.1.</t>
  </si>
  <si>
    <t>Дотации бюджетам сельских поселений на выравнивание бюджетной обеспеченности</t>
  </si>
  <si>
    <t>2.1.2.1.</t>
  </si>
  <si>
    <t>2.1.2.1.1.</t>
  </si>
  <si>
    <t>Субвенции бюджетам бюджетной системы Российской Федерации</t>
  </si>
  <si>
    <t>30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</si>
  <si>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</si>
  <si>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</si>
  <si>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</si>
  <si>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</si>
  <si>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</si>
  <si>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</si>
  <si>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</si>
  <si>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2.2.</t>
  </si>
  <si>
    <t>ПРОЧИЕ БЕЗВОЗМЕЗДНЫЕ ПОСТУПЛЕНИЯ</t>
  </si>
  <si>
    <t>2.2.1.</t>
  </si>
  <si>
    <t>Прочие безвозмездные поступления в бюджеты сельских поселений</t>
  </si>
  <si>
    <t>2.2.1.1.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</si>
  <si>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</si>
  <si>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2.2.1.2.</t>
  </si>
  <si>
    <t>ВСЕГО ДОХОДОВ</t>
  </si>
  <si>
    <t xml:space="preserve">"О бюджете Мегрегского </t>
  </si>
  <si>
    <t>Функционирование высшего должностного лица субъекта Российской Федерации и муниципального образования</t>
  </si>
  <si>
    <t>Код бюджетной классификации Российской Федерации</t>
  </si>
  <si>
    <t>Прочие субсидии бюджетам сельских поселений</t>
  </si>
  <si>
    <t>Приложение № 2</t>
  </si>
  <si>
    <t>"О бюджете Мегрегского</t>
  </si>
  <si>
    <t>1.2.</t>
  </si>
  <si>
    <t>тыс. руб.</t>
  </si>
  <si>
    <t>Вид государственных внутренних взаимствований</t>
  </si>
  <si>
    <t xml:space="preserve">Сумма </t>
  </si>
  <si>
    <t xml:space="preserve">Получение кредитов от кредитных организаций  в валюте Российской Федерации, </t>
  </si>
  <si>
    <t>в том числе:</t>
  </si>
  <si>
    <t>привлечение средств</t>
  </si>
  <si>
    <t>погашение средств</t>
  </si>
  <si>
    <t xml:space="preserve">Бюджетные кредиты, полученные от других бюджетов  бюджетной системы Российской Федерации, </t>
  </si>
  <si>
    <t>Итого муниципальных внутренних заимствований  Мегрегского сельского поселения,</t>
  </si>
  <si>
    <t>ПРОГРАММА</t>
  </si>
  <si>
    <t>муниципальных внутренних взаимствований</t>
  </si>
  <si>
    <t>Мегрегского сельского поселения</t>
  </si>
  <si>
    <t>Источники финансирования дефицита бюджета</t>
  </si>
  <si>
    <t xml:space="preserve">Программа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</si>
  <si>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</si>
  <si>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дефицитов бюджета</t>
  </si>
  <si>
    <t>Кредиты от других кредитных организаций</t>
  </si>
  <si>
    <t>Получение  кредитов от других кредитных организаций</t>
  </si>
  <si>
    <t>Получение кредитов от других кредитных организаций</t>
  </si>
  <si>
    <t>710</t>
  </si>
  <si>
    <t>Погашение  кредитов от других кредитных организаций</t>
  </si>
  <si>
    <t>810</t>
  </si>
  <si>
    <t>Бюджетные кредиты от других бюджетов бюджетной системы Российской Федерации в валюте Российской Фелдерации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</si>
  <si>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</si>
  <si>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 кредитов от других бюджетов бюджетной системы Российской Федерации в валюте Российской Федерации</t>
  </si>
  <si>
    <t>150</t>
  </si>
  <si>
    <t>Резервные фонды</t>
  </si>
  <si>
    <t>11</t>
  </si>
  <si>
    <t>Резервные средства</t>
  </si>
  <si>
    <t>870</t>
  </si>
  <si>
    <t>Субсидии бюджетам бюджетной системы Российской Федерации (межбюджетные субсидии)</t>
  </si>
  <si>
    <t>20</t>
  </si>
  <si>
    <t>151</t>
  </si>
  <si>
    <t>Прочие субсидии</t>
  </si>
  <si>
    <t>29</t>
  </si>
  <si>
    <t>999</t>
  </si>
  <si>
    <t>6.1.1.</t>
  </si>
  <si>
    <t>2.1.3.1.1.</t>
  </si>
  <si>
    <t>2.1.3.1.</t>
  </si>
  <si>
    <t>2.1.3.2.</t>
  </si>
  <si>
    <t>2.1.3.2.1.</t>
  </si>
  <si>
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работников муниципальных учреждений культуры</t>
  </si>
  <si>
    <t>ФИЗИЧЕСКАЯ КУЛЬТУРА И СПОРТ</t>
  </si>
  <si>
    <t>Другие вопросы в области физической культуры и спорта</t>
  </si>
  <si>
    <t>247</t>
  </si>
  <si>
    <t>Закупка энергетических ресурсов</t>
  </si>
  <si>
    <t>4000010150</t>
  </si>
  <si>
    <t>4000010120</t>
  </si>
  <si>
    <t>4000042140</t>
  </si>
  <si>
    <t>4000010140</t>
  </si>
  <si>
    <t>4000051180</t>
  </si>
  <si>
    <t>4000043250</t>
  </si>
  <si>
    <t>40000S3250</t>
  </si>
  <si>
    <t>0400154010</t>
  </si>
  <si>
    <t>0200134010</t>
  </si>
  <si>
    <t>Обеспечение пожарной безопасности</t>
  </si>
  <si>
    <t>0100124010</t>
  </si>
  <si>
    <t>0100224020</t>
  </si>
  <si>
    <t>0100324030</t>
  </si>
  <si>
    <t>12</t>
  </si>
  <si>
    <t>40000S3140</t>
  </si>
  <si>
    <t>0300144010</t>
  </si>
  <si>
    <t>0100000000</t>
  </si>
  <si>
    <t>0100100000</t>
  </si>
  <si>
    <t>Мероприятияы по устройству и ремонту уличного освещения</t>
  </si>
  <si>
    <t>0100200000</t>
  </si>
  <si>
    <t>Мероприятия по текущему ремонту муниципальных дорог</t>
  </si>
  <si>
    <t>Модернизация уличного освещения</t>
  </si>
  <si>
    <t>Безопасность дорожного движения на территории Мегрегского сельского поселения</t>
  </si>
  <si>
    <t>Технический учет и паспортизация автомобильных дорог</t>
  </si>
  <si>
    <t>Проведение технического учета, паспортизация автомобильных дорог</t>
  </si>
  <si>
    <t>0100300000</t>
  </si>
  <si>
    <t>0200000000</t>
  </si>
  <si>
    <t>0200100000</t>
  </si>
  <si>
    <t>Другие вопросы в области национальной экономики</t>
  </si>
  <si>
    <t>Муниципальная программа " Организация работ по описанию местоположения границ общественных территорий в населенных пунктах Мегрегского сельского поселения</t>
  </si>
  <si>
    <t>Межевание земельных участков общего пользования и внесение изменений в границы населенных пунктов"</t>
  </si>
  <si>
    <t>Межевание и оформление права собственности на земельные участки общего пользования</t>
  </si>
  <si>
    <t>0300000000</t>
  </si>
  <si>
    <t>0300100000</t>
  </si>
  <si>
    <t>Благоустройство территории Мегрегского сельского поселения</t>
  </si>
  <si>
    <t>Благоустройство культурно-оздоровительного парка "Барсука"</t>
  </si>
  <si>
    <t>Глава сельского поселения</t>
  </si>
  <si>
    <t>Осуществление полномочий поселения администрацией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</si>
  <si>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</si>
  <si>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</si>
  <si>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0400000000</t>
  </si>
  <si>
    <t>0400100000</t>
  </si>
  <si>
    <t>Обеспечение первичных мер пожарной безопасности</t>
  </si>
  <si>
    <t>Мероприятия по содержанию пожарного съезда</t>
  </si>
  <si>
    <t>Осуществление полномочий сельского поселения</t>
  </si>
  <si>
    <t>Мероприятия по устройству и ремонту уличного освещения</t>
  </si>
  <si>
    <t>Основное мероприятие "Безопасность дорожного движения на территориии Мегрегского сельского поселения"</t>
  </si>
  <si>
    <t>Основное мероприятие "Технический учет и паспортизация автомобильных дорог"</t>
  </si>
  <si>
    <t>Основное мероприятие "Межевание земельных участков общего пользования и внесение изменений в границы населенных пунктов"</t>
  </si>
  <si>
    <t>Основное мероприятие "Благоустройство территории Мегрегского сельского поселения"</t>
  </si>
  <si>
    <t>Основное мероприятие "Обеспечение первичных мер пожарной безопасности"</t>
  </si>
  <si>
    <t>Непрограммные направления деятельности</t>
  </si>
  <si>
    <t>Осуществление полономочий сельского поселения</t>
  </si>
  <si>
    <t>Субвенции на осуществление первичного воинского учета на территориях, где отсутствуют военные комиссариаты</t>
  </si>
  <si>
    <t>Софинансирование расходов по субсидии на мероприятиям на поддержку местных инициатив граждан, проживающих в муниципальных образованиях</t>
  </si>
  <si>
    <t>Софинансирование по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работников муниципальных учреждений культуры</t>
  </si>
  <si>
    <t>Перечень муниципальных программ,</t>
  </si>
  <si>
    <t>реализуемых на территории Мегрегского сельского поселения</t>
  </si>
  <si>
    <t>Муниципальная программа "Обеспечение первичных мер пожарной безопасности на территории Мегрегского сельского поселения на 2018-2023 годы"</t>
  </si>
  <si>
    <t>Муниципальная программа "Обеспечение первичных мер пожарной безопасности на территории Мегрегского сельского поселения  на  2018-2023 годы"</t>
  </si>
  <si>
    <t>Муниципальная программа "О безопасности дорожного движения на территории Мегрегского сельского поселения на 2018-2023 годы"</t>
  </si>
  <si>
    <t>Муниципальная программа О безопасности дорожного движения на территории Мегрегского сельского поселения на 2018-2023 годы"</t>
  </si>
  <si>
    <t>Муниципальная программа " Организация работ по описанию местоположения границ общественных территорий в населенных пунктах Мегрегского сельского поселения"</t>
  </si>
  <si>
    <t>Муниципальная программа "Благоустройство территории Мегрегского сельского поселения на 2018 - 2023 годы"</t>
  </si>
  <si>
    <t>Муниципальная программа " Организация работ по описанию местоположения границ общественных территорий в населенных пунктах Мегрегского сельского поселения на 2018 - 2023 годы"</t>
  </si>
  <si>
    <t>Муниципальная программа " О безопасности дорожного движения на территории Мегрегского сельского поселения на 2018-2023 годы"</t>
  </si>
  <si>
    <t>Муниципальная программа "Организация работ по описанию местоположения границ общественных территорий в населенных пунктах Мегрегского сельского поселения на 2018 - 2023 годы"</t>
  </si>
  <si>
    <t>Муниципальная программа "О безопасности дорожного движения на территориии Мегрегского сельского поселения на 2018-2023 годы"</t>
  </si>
  <si>
    <t>2022 год</t>
  </si>
  <si>
    <t>исполнение на 31.10.2022</t>
  </si>
  <si>
    <t>ожидаемое  на 31.12.2022</t>
  </si>
  <si>
    <t>бюджет на 01.09.2022</t>
  </si>
  <si>
    <t>2.1.3.2.2.</t>
  </si>
  <si>
    <t>иные межбюджетные трансферты</t>
  </si>
  <si>
    <t>4.2.</t>
  </si>
  <si>
    <t>Единый сельхозналог</t>
  </si>
  <si>
    <t>3.0</t>
  </si>
  <si>
    <t>возврат остатков прошлых лет</t>
  </si>
  <si>
    <t>сельского поселения на 2023 год"</t>
  </si>
  <si>
    <t>Общий объем доходов  в бюджет Мегрегского сельского поселения на 2023 год</t>
  </si>
  <si>
    <t>расходов классификации расходов бюджета на 2023 год</t>
  </si>
  <si>
    <t>2023 год</t>
  </si>
  <si>
    <t>сумма, руб.</t>
  </si>
  <si>
    <t>сумма, тыс. руб.</t>
  </si>
  <si>
    <t>Другие общегосударственные вопросы (выборы)</t>
  </si>
  <si>
    <t>Ведомственная структура расходов бюджета Мегрегского сельского поселения на 2023 год</t>
  </si>
  <si>
    <t>Мегрегского сельского поселения на 2023 год</t>
  </si>
  <si>
    <t>Приложение №6</t>
  </si>
  <si>
    <t>на 2023 год</t>
  </si>
  <si>
    <t>Приложение № 3</t>
  </si>
  <si>
    <t>Приложение № 1</t>
  </si>
  <si>
    <t xml:space="preserve">осуществление полномочий </t>
  </si>
  <si>
    <t>закупка энергетических ресурсов</t>
  </si>
  <si>
    <t>Основное мероприятие  "Текущий ремонт уличного освещения  с заменой светильников и СИП"</t>
  </si>
  <si>
    <t>Мероприятия по содержанию пожарных  съездов</t>
  </si>
  <si>
    <t xml:space="preserve">от 26.12.2022 № 46 </t>
  </si>
  <si>
    <t>от 26.12.2022 № 46</t>
  </si>
  <si>
    <t>=5017,85+240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</si>
</sst>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00"/>
    <numFmt numFmtId="184" formatCode="#,##0.0000"/>
    <numFmt numFmtId="185" formatCode="#,##0.00000"/>
    <numFmt numFmtId="186" formatCode="0.000"/>
    <numFmt numFmtId="187" formatCode="0.0"/>
    <numFmt numFmtId="188" formatCode="#,##0.0"/>
    <numFmt numFmtId="189" formatCode="0.000000"/>
    <numFmt numFmtId="190" formatCode="0.00000"/>
    <numFmt numFmtId="191" formatCode="0.0000"/>
    <numFmt numFmtId="192" formatCode="&quot;&quot;###,##0.000"/>
    <numFmt numFmtId="193" formatCode="&quot;&quot;###,##0.0000"/>
    <numFmt numFmtId="194" formatCode="&quot;&quot;###,##0.0"/>
    <numFmt numFmtId="195" formatCode="&quot;&quot;###,##0"/>
  </numFmts>
  <fonts count="53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49" fontId="1" fillId="0" borderId="21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left" wrapText="1"/>
    </xf>
    <xf numFmtId="4" fontId="1" fillId="0" borderId="25" xfId="0" applyNumberFormat="1" applyFont="1" applyBorder="1" applyAlignment="1">
      <alignment horizontal="right" wrapText="1"/>
    </xf>
    <xf numFmtId="4" fontId="1" fillId="0" borderId="26" xfId="0" applyNumberFormat="1" applyFont="1" applyBorder="1" applyAlignment="1">
      <alignment horizontal="right" wrapText="1"/>
    </xf>
    <xf numFmtId="4" fontId="1" fillId="0" borderId="27" xfId="0" applyNumberFormat="1" applyFont="1" applyBorder="1" applyAlignment="1">
      <alignment horizontal="right" wrapText="1"/>
    </xf>
    <xf numFmtId="188" fontId="1" fillId="0" borderId="26" xfId="0" applyNumberFormat="1" applyFont="1" applyBorder="1" applyAlignment="1">
      <alignment horizontal="right" wrapText="1"/>
    </xf>
    <xf numFmtId="4" fontId="1" fillId="0" borderId="28" xfId="0" applyNumberFormat="1" applyFont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left" wrapText="1"/>
    </xf>
    <xf numFmtId="4" fontId="1" fillId="0" borderId="26" xfId="0" applyNumberFormat="1" applyFont="1" applyFill="1" applyBorder="1" applyAlignment="1">
      <alignment horizontal="right" wrapText="1"/>
    </xf>
    <xf numFmtId="49" fontId="1" fillId="0" borderId="29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left" wrapText="1"/>
    </xf>
    <xf numFmtId="4" fontId="1" fillId="0" borderId="32" xfId="0" applyNumberFormat="1" applyFont="1" applyFill="1" applyBorder="1" applyAlignment="1">
      <alignment horizontal="righ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4" fontId="1" fillId="0" borderId="32" xfId="0" applyNumberFormat="1" applyFont="1" applyBorder="1" applyAlignment="1">
      <alignment horizontal="righ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49" fontId="1" fillId="0" borderId="38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43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left" wrapText="1"/>
    </xf>
    <xf numFmtId="4" fontId="1" fillId="0" borderId="28" xfId="0" applyNumberFormat="1" applyFont="1" applyFill="1" applyBorder="1" applyAlignment="1">
      <alignment horizontal="right" wrapText="1"/>
    </xf>
    <xf numFmtId="4" fontId="2" fillId="0" borderId="27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2" fillId="0" borderId="26" xfId="0" applyNumberFormat="1" applyFont="1" applyFill="1" applyBorder="1" applyAlignment="1">
      <alignment horizontal="right" wrapText="1"/>
    </xf>
    <xf numFmtId="182" fontId="1" fillId="0" borderId="26" xfId="0" applyNumberFormat="1" applyFont="1" applyFill="1" applyBorder="1" applyAlignment="1">
      <alignment horizontal="right" wrapText="1"/>
    </xf>
    <xf numFmtId="4" fontId="3" fillId="0" borderId="0" xfId="0" applyNumberFormat="1" applyFont="1" applyAlignment="1">
      <alignment/>
    </xf>
    <xf numFmtId="49" fontId="1" fillId="0" borderId="21" xfId="0" applyNumberFormat="1" applyFont="1" applyFill="1" applyBorder="1" applyAlignment="1">
      <alignment horizontal="left" wrapText="1"/>
    </xf>
    <xf numFmtId="49" fontId="1" fillId="0" borderId="39" xfId="0" applyNumberFormat="1" applyFont="1" applyFill="1" applyBorder="1" applyAlignment="1">
      <alignment horizontal="left" wrapText="1"/>
    </xf>
    <xf numFmtId="49" fontId="1" fillId="0" borderId="35" xfId="0" applyNumberFormat="1" applyFont="1" applyFill="1" applyBorder="1" applyAlignment="1">
      <alignment horizontal="left" wrapText="1"/>
    </xf>
    <xf numFmtId="0" fontId="52" fillId="0" borderId="0" xfId="0" applyFont="1" applyAlignment="1">
      <alignment/>
    </xf>
    <xf numFmtId="49" fontId="6" fillId="0" borderId="0" xfId="53" applyNumberFormat="1" applyFont="1" applyAlignment="1">
      <alignment horizontal="right"/>
      <protection/>
    </xf>
    <xf numFmtId="0" fontId="52" fillId="0" borderId="0" xfId="0" applyNumberFormat="1" applyFont="1" applyAlignment="1">
      <alignment wrapText="1"/>
    </xf>
    <xf numFmtId="49" fontId="52" fillId="0" borderId="19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wrapText="1"/>
    </xf>
    <xf numFmtId="0" fontId="52" fillId="0" borderId="19" xfId="0" applyNumberFormat="1" applyFont="1" applyBorder="1" applyAlignment="1">
      <alignment wrapText="1"/>
    </xf>
    <xf numFmtId="0" fontId="52" fillId="0" borderId="19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4" fontId="2" fillId="0" borderId="27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left" wrapText="1"/>
    </xf>
    <xf numFmtId="4" fontId="7" fillId="0" borderId="26" xfId="0" applyNumberFormat="1" applyFont="1" applyFill="1" applyBorder="1" applyAlignment="1">
      <alignment horizontal="right" wrapText="1"/>
    </xf>
    <xf numFmtId="4" fontId="8" fillId="0" borderId="26" xfId="0" applyNumberFormat="1" applyFont="1" applyFill="1" applyBorder="1" applyAlignment="1">
      <alignment horizontal="right" wrapText="1"/>
    </xf>
    <xf numFmtId="4" fontId="3" fillId="0" borderId="27" xfId="0" applyNumberFormat="1" applyFont="1" applyFill="1" applyBorder="1" applyAlignment="1">
      <alignment horizontal="right" wrapText="1"/>
    </xf>
    <xf numFmtId="3" fontId="1" fillId="0" borderId="26" xfId="0" applyNumberFormat="1" applyFont="1" applyFill="1" applyBorder="1" applyAlignment="1">
      <alignment horizontal="right" wrapText="1"/>
    </xf>
    <xf numFmtId="3" fontId="2" fillId="0" borderId="26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49" fontId="1" fillId="33" borderId="20" xfId="0" applyNumberFormat="1" applyFont="1" applyFill="1" applyBorder="1" applyAlignment="1">
      <alignment horizontal="left" wrapText="1"/>
    </xf>
    <xf numFmtId="49" fontId="1" fillId="33" borderId="19" xfId="0" applyNumberFormat="1" applyFont="1" applyFill="1" applyBorder="1" applyAlignment="1">
      <alignment horizontal="left" wrapText="1"/>
    </xf>
    <xf numFmtId="49" fontId="1" fillId="33" borderId="22" xfId="0" applyNumberFormat="1" applyFont="1" applyFill="1" applyBorder="1" applyAlignment="1">
      <alignment horizontal="left" wrapText="1"/>
    </xf>
    <xf numFmtId="4" fontId="1" fillId="33" borderId="26" xfId="0" applyNumberFormat="1" applyFont="1" applyFill="1" applyBorder="1" applyAlignment="1">
      <alignment horizontal="right" wrapText="1"/>
    </xf>
    <xf numFmtId="49" fontId="1" fillId="33" borderId="14" xfId="0" applyNumberFormat="1" applyFont="1" applyFill="1" applyBorder="1" applyAlignment="1">
      <alignment horizontal="left" wrapText="1"/>
    </xf>
    <xf numFmtId="49" fontId="1" fillId="33" borderId="23" xfId="0" applyNumberFormat="1" applyFont="1" applyFill="1" applyBorder="1" applyAlignment="1">
      <alignment horizontal="left" wrapText="1"/>
    </xf>
    <xf numFmtId="49" fontId="1" fillId="33" borderId="21" xfId="0" applyNumberFormat="1" applyFont="1" applyFill="1" applyBorder="1" applyAlignment="1">
      <alignment horizontal="left" wrapText="1"/>
    </xf>
    <xf numFmtId="49" fontId="1" fillId="33" borderId="24" xfId="0" applyNumberFormat="1" applyFont="1" applyFill="1" applyBorder="1" applyAlignment="1">
      <alignment horizontal="left" wrapText="1"/>
    </xf>
    <xf numFmtId="4" fontId="1" fillId="33" borderId="27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/>
    </xf>
    <xf numFmtId="4" fontId="8" fillId="0" borderId="26" xfId="0" applyNumberFormat="1" applyFont="1" applyBorder="1" applyAlignment="1">
      <alignment horizontal="right" wrapText="1"/>
    </xf>
    <xf numFmtId="4" fontId="8" fillId="0" borderId="27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 vertical="top" wrapText="1"/>
    </xf>
    <xf numFmtId="182" fontId="11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0" fontId="10" fillId="0" borderId="19" xfId="0" applyFont="1" applyBorder="1" applyAlignment="1">
      <alignment horizontal="left" vertical="top"/>
    </xf>
    <xf numFmtId="49" fontId="11" fillId="0" borderId="19" xfId="0" applyNumberFormat="1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left" vertical="top"/>
    </xf>
    <xf numFmtId="182" fontId="11" fillId="0" borderId="19" xfId="0" applyNumberFormat="1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/>
    </xf>
    <xf numFmtId="49" fontId="9" fillId="0" borderId="19" xfId="0" applyNumberFormat="1" applyFont="1" applyBorder="1" applyAlignment="1">
      <alignment horizontal="left" vertical="top" wrapText="1"/>
    </xf>
    <xf numFmtId="49" fontId="12" fillId="0" borderId="19" xfId="0" applyNumberFormat="1" applyFont="1" applyBorder="1" applyAlignment="1">
      <alignment horizontal="left" vertical="top"/>
    </xf>
    <xf numFmtId="182" fontId="9" fillId="0" borderId="19" xfId="0" applyNumberFormat="1" applyFont="1" applyBorder="1" applyAlignment="1">
      <alignment horizontal="left" vertical="top" wrapText="1"/>
    </xf>
    <xf numFmtId="182" fontId="11" fillId="0" borderId="19" xfId="0" applyNumberFormat="1" applyFont="1" applyFill="1" applyBorder="1" applyAlignment="1">
      <alignment horizontal="left" vertical="top" wrapText="1"/>
    </xf>
    <xf numFmtId="182" fontId="9" fillId="0" borderId="19" xfId="0" applyNumberFormat="1" applyFont="1" applyFill="1" applyBorder="1" applyAlignment="1">
      <alignment horizontal="left" vertical="top" wrapText="1"/>
    </xf>
    <xf numFmtId="14" fontId="10" fillId="0" borderId="19" xfId="0" applyNumberFormat="1" applyFont="1" applyBorder="1" applyAlignment="1">
      <alignment horizontal="left" vertical="top"/>
    </xf>
    <xf numFmtId="14" fontId="12" fillId="0" borderId="19" xfId="0" applyNumberFormat="1" applyFont="1" applyBorder="1" applyAlignment="1">
      <alignment horizontal="left" vertical="top"/>
    </xf>
    <xf numFmtId="0" fontId="12" fillId="0" borderId="19" xfId="0" applyFont="1" applyBorder="1" applyAlignment="1">
      <alignment horizontal="justify" vertical="top"/>
    </xf>
    <xf numFmtId="0" fontId="11" fillId="0" borderId="19" xfId="0" applyFont="1" applyBorder="1" applyAlignment="1">
      <alignment horizontal="left" vertical="top" wrapText="1"/>
    </xf>
    <xf numFmtId="4" fontId="12" fillId="0" borderId="19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9" fillId="0" borderId="19" xfId="0" applyFont="1" applyBorder="1" applyAlignment="1">
      <alignment horizontal="left" vertical="top" wrapText="1"/>
    </xf>
    <xf numFmtId="2" fontId="12" fillId="0" borderId="19" xfId="0" applyNumberFormat="1" applyFont="1" applyBorder="1" applyAlignment="1">
      <alignment/>
    </xf>
    <xf numFmtId="195" fontId="11" fillId="0" borderId="19" xfId="0" applyNumberFormat="1" applyFont="1" applyFill="1" applyBorder="1" applyAlignment="1">
      <alignment horizontal="left" vertical="top" wrapText="1"/>
    </xf>
    <xf numFmtId="195" fontId="9" fillId="0" borderId="19" xfId="0" applyNumberFormat="1" applyFont="1" applyFill="1" applyBorder="1" applyAlignment="1">
      <alignment horizontal="left" vertical="top" wrapText="1"/>
    </xf>
    <xf numFmtId="194" fontId="11" fillId="0" borderId="19" xfId="0" applyNumberFormat="1" applyFont="1" applyBorder="1" applyAlignment="1">
      <alignment horizontal="left" vertical="top" wrapText="1"/>
    </xf>
    <xf numFmtId="195" fontId="11" fillId="0" borderId="19" xfId="0" applyNumberFormat="1" applyFont="1" applyBorder="1" applyAlignment="1">
      <alignment horizontal="left" vertical="top" wrapText="1"/>
    </xf>
    <xf numFmtId="195" fontId="9" fillId="0" borderId="19" xfId="0" applyNumberFormat="1" applyFont="1" applyBorder="1" applyAlignment="1">
      <alignment horizontal="left" vertical="top" wrapText="1"/>
    </xf>
    <xf numFmtId="2" fontId="12" fillId="0" borderId="19" xfId="0" applyNumberFormat="1" applyFont="1" applyBorder="1" applyAlignment="1">
      <alignment vertical="top"/>
    </xf>
    <xf numFmtId="0" fontId="12" fillId="0" borderId="19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3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vertical="top"/>
    </xf>
    <xf numFmtId="2" fontId="12" fillId="0" borderId="19" xfId="0" applyNumberFormat="1" applyFont="1" applyBorder="1" applyAlignment="1">
      <alignment horizontal="center"/>
    </xf>
    <xf numFmtId="2" fontId="12" fillId="0" borderId="19" xfId="0" applyNumberFormat="1" applyFont="1" applyFill="1" applyBorder="1" applyAlignment="1">
      <alignment horizontal="center" vertical="top"/>
    </xf>
    <xf numFmtId="2" fontId="10" fillId="0" borderId="19" xfId="0" applyNumberFormat="1" applyFont="1" applyBorder="1" applyAlignment="1">
      <alignment horizontal="center" vertical="top"/>
    </xf>
    <xf numFmtId="2" fontId="12" fillId="0" borderId="19" xfId="0" applyNumberFormat="1" applyFont="1" applyBorder="1" applyAlignment="1">
      <alignment horizontal="center" vertical="top"/>
    </xf>
    <xf numFmtId="2" fontId="10" fillId="0" borderId="19" xfId="0" applyNumberFormat="1" applyFont="1" applyFill="1" applyBorder="1" applyAlignment="1">
      <alignment horizontal="center" vertical="top"/>
    </xf>
    <xf numFmtId="4" fontId="12" fillId="0" borderId="19" xfId="0" applyNumberFormat="1" applyFont="1" applyBorder="1" applyAlignment="1">
      <alignment vertical="top"/>
    </xf>
    <xf numFmtId="2" fontId="10" fillId="0" borderId="19" xfId="0" applyNumberFormat="1" applyFont="1" applyBorder="1" applyAlignment="1">
      <alignment vertical="top"/>
    </xf>
    <xf numFmtId="4" fontId="12" fillId="0" borderId="19" xfId="0" applyNumberFormat="1" applyFont="1" applyBorder="1" applyAlignment="1">
      <alignment horizontal="center" vertical="top"/>
    </xf>
    <xf numFmtId="4" fontId="12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 vertical="top"/>
    </xf>
    <xf numFmtId="182" fontId="13" fillId="0" borderId="19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top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87" fontId="0" fillId="0" borderId="19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Font="1" applyBorder="1" applyAlignment="1">
      <alignment horizontal="justify" vertical="top"/>
    </xf>
    <xf numFmtId="0" fontId="5" fillId="0" borderId="19" xfId="0" applyFont="1" applyBorder="1" applyAlignment="1">
      <alignment horizontal="center"/>
    </xf>
    <xf numFmtId="4" fontId="3" fillId="0" borderId="47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" fontId="1" fillId="0" borderId="49" xfId="0" applyNumberFormat="1" applyFont="1" applyFill="1" applyBorder="1" applyAlignment="1">
      <alignment horizontal="right" wrapText="1"/>
    </xf>
    <xf numFmtId="4" fontId="0" fillId="0" borderId="19" xfId="0" applyNumberFormat="1" applyFill="1" applyBorder="1" applyAlignment="1">
      <alignment/>
    </xf>
    <xf numFmtId="0" fontId="12" fillId="0" borderId="22" xfId="0" applyFont="1" applyBorder="1" applyAlignment="1">
      <alignment/>
    </xf>
    <xf numFmtId="0" fontId="0" fillId="0" borderId="50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52" fillId="0" borderId="0" xfId="0" applyFont="1" applyAlignment="1">
      <alignment horizontal="center"/>
    </xf>
    <xf numFmtId="3" fontId="0" fillId="0" borderId="0" xfId="0" applyNumberForma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64">
      <selection activeCell="E12" sqref="E12"/>
    </sheetView>
  </sheetViews>
  <sheetFormatPr defaultColWidth="9.140625" defaultRowHeight="12.75"/>
  <cols>
    <col min="2" max="2" width="38.57421875" style="0" customWidth="1"/>
    <col min="3" max="3" width="7.28125" style="0" customWidth="1"/>
    <col min="4" max="4" width="3.7109375" style="0" customWidth="1"/>
    <col min="5" max="5" width="5.00390625" style="0" customWidth="1"/>
    <col min="6" max="6" width="3.8515625" style="0" customWidth="1"/>
    <col min="7" max="7" width="5.00390625" style="0" customWidth="1"/>
    <col min="8" max="8" width="4.421875" style="0" customWidth="1"/>
    <col min="9" max="9" width="4.8515625" style="0" customWidth="1"/>
    <col min="10" max="10" width="3.8515625" style="0" customWidth="1"/>
    <col min="11" max="11" width="13.28125" style="0" hidden="1" customWidth="1"/>
    <col min="12" max="12" width="0.13671875" style="0" hidden="1" customWidth="1"/>
    <col min="13" max="13" width="14.00390625" style="0" hidden="1" customWidth="1"/>
    <col min="14" max="14" width="12.8515625" style="0" hidden="1" customWidth="1"/>
    <col min="15" max="15" width="12.8515625" style="0" customWidth="1"/>
    <col min="16" max="16" width="18.421875" style="0" customWidth="1"/>
  </cols>
  <sheetData>
    <row r="1" spans="1:12" ht="12.75" customHeight="1">
      <c r="A1" s="2"/>
      <c r="B1" s="219" t="s">
        <v>350</v>
      </c>
      <c r="C1" s="220"/>
      <c r="D1" s="220"/>
      <c r="E1" s="220"/>
      <c r="F1" s="220"/>
      <c r="G1" s="220"/>
      <c r="H1" s="220"/>
      <c r="I1" s="220"/>
      <c r="J1" s="220"/>
      <c r="L1" s="147"/>
    </row>
    <row r="2" spans="1:15" ht="12.75" customHeight="1">
      <c r="A2" s="2"/>
      <c r="B2" s="221" t="s">
        <v>50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12.75" customHeight="1">
      <c r="A3" s="2"/>
      <c r="B3" s="223" t="s">
        <v>355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ht="12.75" customHeight="1">
      <c r="A4" s="2"/>
      <c r="B4" s="221" t="s">
        <v>207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</row>
    <row r="5" spans="1:15" ht="12.75" customHeight="1">
      <c r="A5" s="2"/>
      <c r="B5" s="224" t="s">
        <v>338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2" ht="12.75">
      <c r="A6" s="2"/>
      <c r="B6" s="3"/>
      <c r="C6" s="225"/>
      <c r="D6" s="225"/>
      <c r="E6" s="225"/>
      <c r="F6" s="225"/>
      <c r="G6" s="225"/>
      <c r="H6" s="225"/>
      <c r="I6" s="225"/>
      <c r="J6" s="225"/>
      <c r="K6" s="225"/>
      <c r="L6" s="148"/>
    </row>
    <row r="7" spans="1:12" ht="12.75">
      <c r="A7" s="215" t="s">
        <v>339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146"/>
    </row>
    <row r="8" spans="1:12" ht="12.75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46"/>
    </row>
    <row r="9" spans="1:16" ht="35.25" customHeight="1">
      <c r="A9" s="149" t="s">
        <v>77</v>
      </c>
      <c r="B9" s="150" t="s">
        <v>78</v>
      </c>
      <c r="C9" s="217" t="s">
        <v>79</v>
      </c>
      <c r="D9" s="217"/>
      <c r="E9" s="217"/>
      <c r="F9" s="217"/>
      <c r="G9" s="217"/>
      <c r="H9" s="217"/>
      <c r="I9" s="217"/>
      <c r="J9" s="217"/>
      <c r="K9" s="150" t="s">
        <v>35</v>
      </c>
      <c r="L9" s="150" t="s">
        <v>331</v>
      </c>
      <c r="M9" s="169" t="s">
        <v>329</v>
      </c>
      <c r="N9" s="169" t="s">
        <v>330</v>
      </c>
      <c r="O9" s="169" t="s">
        <v>342</v>
      </c>
      <c r="P9" s="204" t="s">
        <v>343</v>
      </c>
    </row>
    <row r="10" spans="1:16" ht="15">
      <c r="A10" s="151">
        <v>1</v>
      </c>
      <c r="B10" s="150">
        <v>2</v>
      </c>
      <c r="C10" s="217">
        <v>3</v>
      </c>
      <c r="D10" s="217"/>
      <c r="E10" s="217"/>
      <c r="F10" s="217"/>
      <c r="G10" s="217"/>
      <c r="H10" s="217"/>
      <c r="I10" s="217"/>
      <c r="J10" s="217"/>
      <c r="K10" s="150" t="s">
        <v>80</v>
      </c>
      <c r="L10" s="150"/>
      <c r="M10" s="156"/>
      <c r="N10" s="156"/>
      <c r="O10" s="152">
        <v>4</v>
      </c>
      <c r="P10" s="205">
        <v>5</v>
      </c>
    </row>
    <row r="11" spans="1:16" ht="15">
      <c r="A11" s="152" t="s">
        <v>81</v>
      </c>
      <c r="B11" s="153" t="s">
        <v>81</v>
      </c>
      <c r="C11" s="218" t="s">
        <v>82</v>
      </c>
      <c r="D11" s="218"/>
      <c r="E11" s="218"/>
      <c r="F11" s="218"/>
      <c r="G11" s="218"/>
      <c r="H11" s="218"/>
      <c r="I11" s="218"/>
      <c r="J11" s="218"/>
      <c r="K11" s="154" t="s">
        <v>328</v>
      </c>
      <c r="L11" s="154"/>
      <c r="M11" s="156"/>
      <c r="N11" s="156"/>
      <c r="O11" s="213" t="s">
        <v>341</v>
      </c>
      <c r="P11" s="214"/>
    </row>
    <row r="12" spans="1:16" ht="45">
      <c r="A12" s="156"/>
      <c r="B12" s="156"/>
      <c r="C12" s="155" t="s">
        <v>83</v>
      </c>
      <c r="D12" s="155" t="s">
        <v>84</v>
      </c>
      <c r="E12" s="155" t="s">
        <v>85</v>
      </c>
      <c r="F12" s="155" t="s">
        <v>86</v>
      </c>
      <c r="G12" s="155" t="s">
        <v>87</v>
      </c>
      <c r="H12" s="155" t="s">
        <v>88</v>
      </c>
      <c r="I12" s="155" t="s">
        <v>89</v>
      </c>
      <c r="J12" s="155" t="s">
        <v>90</v>
      </c>
      <c r="K12" s="156"/>
      <c r="L12" s="156"/>
      <c r="M12" s="156"/>
      <c r="N12" s="156"/>
      <c r="O12" s="156"/>
      <c r="P12" s="201"/>
    </row>
    <row r="13" spans="1:16" ht="30.75" customHeight="1">
      <c r="A13" s="157" t="s">
        <v>91</v>
      </c>
      <c r="B13" s="170" t="s">
        <v>92</v>
      </c>
      <c r="C13" s="158" t="s">
        <v>37</v>
      </c>
      <c r="D13" s="159">
        <v>1</v>
      </c>
      <c r="E13" s="159" t="s">
        <v>36</v>
      </c>
      <c r="F13" s="159" t="s">
        <v>36</v>
      </c>
      <c r="G13" s="159" t="s">
        <v>37</v>
      </c>
      <c r="H13" s="159" t="s">
        <v>36</v>
      </c>
      <c r="I13" s="159" t="s">
        <v>93</v>
      </c>
      <c r="J13" s="159" t="s">
        <v>37</v>
      </c>
      <c r="K13" s="160">
        <f>K14+K20+K26+K34+K38+K44</f>
        <v>2345700</v>
      </c>
      <c r="L13" s="177">
        <f>L14+L20+L26+L38+L44</f>
        <v>2596357.96</v>
      </c>
      <c r="M13" s="177">
        <f>M14+M20+M26+M38+M44+M37</f>
        <v>2224952.34</v>
      </c>
      <c r="N13" s="177">
        <f>N14+N20+N26+N38+N44+N37</f>
        <v>2733370.6021333337</v>
      </c>
      <c r="O13" s="209">
        <f>O14+O20+O26+O34+O37+O38</f>
        <v>2779218.352533333</v>
      </c>
      <c r="P13" s="209">
        <f>P14+P26+P34+P37+P38+P44+P20</f>
        <v>2779.218352533334</v>
      </c>
    </row>
    <row r="14" spans="1:16" ht="18" customHeight="1">
      <c r="A14" s="157" t="s">
        <v>94</v>
      </c>
      <c r="B14" s="170" t="s">
        <v>95</v>
      </c>
      <c r="C14" s="158" t="s">
        <v>37</v>
      </c>
      <c r="D14" s="159" t="s">
        <v>96</v>
      </c>
      <c r="E14" s="159" t="s">
        <v>38</v>
      </c>
      <c r="F14" s="159" t="s">
        <v>36</v>
      </c>
      <c r="G14" s="159" t="s">
        <v>37</v>
      </c>
      <c r="H14" s="159" t="s">
        <v>36</v>
      </c>
      <c r="I14" s="159" t="s">
        <v>93</v>
      </c>
      <c r="J14" s="159" t="s">
        <v>37</v>
      </c>
      <c r="K14" s="160">
        <f aca="true" t="shared" si="0" ref="K14:P14">K15</f>
        <v>303900</v>
      </c>
      <c r="L14" s="160">
        <f t="shared" si="0"/>
        <v>378800</v>
      </c>
      <c r="M14" s="190">
        <f t="shared" si="0"/>
        <v>352593.52</v>
      </c>
      <c r="N14" s="174">
        <f t="shared" si="0"/>
        <v>402623.95379999996</v>
      </c>
      <c r="O14" s="171">
        <f t="shared" si="0"/>
        <v>433547.42689999996</v>
      </c>
      <c r="P14" s="202">
        <f t="shared" si="0"/>
        <v>433.54742690000006</v>
      </c>
    </row>
    <row r="15" spans="1:16" ht="17.25" customHeight="1">
      <c r="A15" s="157" t="s">
        <v>97</v>
      </c>
      <c r="B15" s="170" t="s">
        <v>98</v>
      </c>
      <c r="C15" s="158" t="s">
        <v>37</v>
      </c>
      <c r="D15" s="159" t="s">
        <v>96</v>
      </c>
      <c r="E15" s="159" t="s">
        <v>38</v>
      </c>
      <c r="F15" s="159" t="s">
        <v>39</v>
      </c>
      <c r="G15" s="159" t="s">
        <v>37</v>
      </c>
      <c r="H15" s="159" t="s">
        <v>38</v>
      </c>
      <c r="I15" s="159" t="s">
        <v>93</v>
      </c>
      <c r="J15" s="159" t="s">
        <v>99</v>
      </c>
      <c r="K15" s="160">
        <f>K16+K17+K18+K19</f>
        <v>303900</v>
      </c>
      <c r="L15" s="160">
        <v>378800</v>
      </c>
      <c r="M15" s="189">
        <f>M16+M17+M18</f>
        <v>352593.52</v>
      </c>
      <c r="N15" s="172">
        <f>N16+N17+N18</f>
        <v>402623.95379999996</v>
      </c>
      <c r="O15" s="171">
        <f>O16+O17+O18+O19</f>
        <v>433547.42689999996</v>
      </c>
      <c r="P15" s="202">
        <f>P16+P17+P18+P19</f>
        <v>433.54742690000006</v>
      </c>
    </row>
    <row r="16" spans="1:16" ht="104.25" customHeight="1">
      <c r="A16" s="161" t="s">
        <v>100</v>
      </c>
      <c r="B16" s="173" t="s">
        <v>101</v>
      </c>
      <c r="C16" s="162" t="s">
        <v>102</v>
      </c>
      <c r="D16" s="163" t="s">
        <v>96</v>
      </c>
      <c r="E16" s="163" t="s">
        <v>38</v>
      </c>
      <c r="F16" s="163" t="s">
        <v>39</v>
      </c>
      <c r="G16" s="163" t="s">
        <v>103</v>
      </c>
      <c r="H16" s="163" t="s">
        <v>38</v>
      </c>
      <c r="I16" s="163" t="s">
        <v>93</v>
      </c>
      <c r="J16" s="163" t="s">
        <v>99</v>
      </c>
      <c r="K16" s="164">
        <v>300000</v>
      </c>
      <c r="L16" s="164">
        <v>353800</v>
      </c>
      <c r="M16" s="187">
        <v>341471.17</v>
      </c>
      <c r="N16" s="180">
        <f>M16/10*12*0.95</f>
        <v>389277.13379999995</v>
      </c>
      <c r="O16" s="171">
        <v>419600</v>
      </c>
      <c r="P16" s="202">
        <v>419.6</v>
      </c>
    </row>
    <row r="17" spans="1:16" ht="158.25" customHeight="1">
      <c r="A17" s="161" t="s">
        <v>104</v>
      </c>
      <c r="B17" s="173" t="s">
        <v>105</v>
      </c>
      <c r="C17" s="162" t="s">
        <v>102</v>
      </c>
      <c r="D17" s="163" t="s">
        <v>96</v>
      </c>
      <c r="E17" s="163" t="s">
        <v>38</v>
      </c>
      <c r="F17" s="163" t="s">
        <v>39</v>
      </c>
      <c r="G17" s="163" t="s">
        <v>106</v>
      </c>
      <c r="H17" s="163" t="s">
        <v>38</v>
      </c>
      <c r="I17" s="163" t="s">
        <v>93</v>
      </c>
      <c r="J17" s="163" t="s">
        <v>99</v>
      </c>
      <c r="K17" s="164">
        <v>0</v>
      </c>
      <c r="L17" s="164">
        <v>15000</v>
      </c>
      <c r="M17" s="187">
        <v>10892.7</v>
      </c>
      <c r="N17" s="180">
        <f>M17/10*12</f>
        <v>13071.24</v>
      </c>
      <c r="O17" s="171">
        <f>N17*1.045</f>
        <v>13659.4458</v>
      </c>
      <c r="P17" s="202">
        <f aca="true" t="shared" si="1" ref="P17:P65">O17/1000</f>
        <v>13.6594458</v>
      </c>
    </row>
    <row r="18" spans="1:16" ht="56.25" customHeight="1">
      <c r="A18" s="161" t="s">
        <v>107</v>
      </c>
      <c r="B18" s="173" t="s">
        <v>108</v>
      </c>
      <c r="C18" s="162" t="s">
        <v>102</v>
      </c>
      <c r="D18" s="163" t="s">
        <v>96</v>
      </c>
      <c r="E18" s="163" t="s">
        <v>38</v>
      </c>
      <c r="F18" s="163" t="s">
        <v>39</v>
      </c>
      <c r="G18" s="163" t="s">
        <v>109</v>
      </c>
      <c r="H18" s="163" t="s">
        <v>38</v>
      </c>
      <c r="I18" s="163" t="s">
        <v>93</v>
      </c>
      <c r="J18" s="163" t="s">
        <v>99</v>
      </c>
      <c r="K18" s="164">
        <v>3900</v>
      </c>
      <c r="L18" s="164">
        <v>5000</v>
      </c>
      <c r="M18" s="187">
        <v>229.65</v>
      </c>
      <c r="N18" s="181">
        <f>M18/10*12</f>
        <v>275.58</v>
      </c>
      <c r="O18" s="171">
        <f>N18*1.045</f>
        <v>287.98109999999997</v>
      </c>
      <c r="P18" s="202">
        <f t="shared" si="1"/>
        <v>0.2879811</v>
      </c>
    </row>
    <row r="19" spans="1:16" ht="112.5" customHeight="1">
      <c r="A19" s="161" t="s">
        <v>110</v>
      </c>
      <c r="B19" s="173" t="s">
        <v>111</v>
      </c>
      <c r="C19" s="162" t="s">
        <v>102</v>
      </c>
      <c r="D19" s="163" t="s">
        <v>96</v>
      </c>
      <c r="E19" s="163" t="s">
        <v>38</v>
      </c>
      <c r="F19" s="163" t="s">
        <v>39</v>
      </c>
      <c r="G19" s="163" t="s">
        <v>112</v>
      </c>
      <c r="H19" s="163" t="s">
        <v>38</v>
      </c>
      <c r="I19" s="163" t="s">
        <v>93</v>
      </c>
      <c r="J19" s="163" t="s">
        <v>99</v>
      </c>
      <c r="K19" s="164">
        <v>0</v>
      </c>
      <c r="L19" s="164">
        <v>0</v>
      </c>
      <c r="M19" s="187">
        <v>0</v>
      </c>
      <c r="N19" s="181">
        <v>0</v>
      </c>
      <c r="O19" s="171">
        <f>N19*1.045</f>
        <v>0</v>
      </c>
      <c r="P19" s="202">
        <f t="shared" si="1"/>
        <v>0</v>
      </c>
    </row>
    <row r="20" spans="1:16" ht="45" customHeight="1">
      <c r="A20" s="157" t="s">
        <v>113</v>
      </c>
      <c r="B20" s="170" t="s">
        <v>114</v>
      </c>
      <c r="C20" s="158" t="s">
        <v>37</v>
      </c>
      <c r="D20" s="159" t="s">
        <v>96</v>
      </c>
      <c r="E20" s="159" t="s">
        <v>40</v>
      </c>
      <c r="F20" s="159" t="s">
        <v>36</v>
      </c>
      <c r="G20" s="159" t="s">
        <v>37</v>
      </c>
      <c r="H20" s="159" t="s">
        <v>36</v>
      </c>
      <c r="I20" s="159" t="s">
        <v>93</v>
      </c>
      <c r="J20" s="159" t="s">
        <v>37</v>
      </c>
      <c r="K20" s="165">
        <f>K21</f>
        <v>1596800</v>
      </c>
      <c r="L20" s="175">
        <v>1625457.96</v>
      </c>
      <c r="M20" s="190">
        <f>M21</f>
        <v>1539122.28</v>
      </c>
      <c r="N20" s="185">
        <f>M20+183563.25+183563.25*0.5</f>
        <v>1814467.155</v>
      </c>
      <c r="O20" s="195">
        <f>O21</f>
        <v>1691540</v>
      </c>
      <c r="P20" s="209">
        <f>P21</f>
        <v>1691.5400000000002</v>
      </c>
    </row>
    <row r="21" spans="1:16" ht="44.25" customHeight="1">
      <c r="A21" s="157" t="s">
        <v>115</v>
      </c>
      <c r="B21" s="170" t="s">
        <v>116</v>
      </c>
      <c r="C21" s="158" t="s">
        <v>37</v>
      </c>
      <c r="D21" s="159" t="s">
        <v>96</v>
      </c>
      <c r="E21" s="159" t="s">
        <v>40</v>
      </c>
      <c r="F21" s="159" t="s">
        <v>39</v>
      </c>
      <c r="G21" s="159" t="s">
        <v>37</v>
      </c>
      <c r="H21" s="159" t="s">
        <v>38</v>
      </c>
      <c r="I21" s="159" t="s">
        <v>93</v>
      </c>
      <c r="J21" s="159" t="s">
        <v>99</v>
      </c>
      <c r="K21" s="165">
        <f>K22+K23+K24+K25</f>
        <v>1596800</v>
      </c>
      <c r="L21" s="176">
        <f>L22+L23+L24+L25</f>
        <v>1625457.96</v>
      </c>
      <c r="M21" s="187">
        <f>M22+M23+M24+M25</f>
        <v>1539122.28</v>
      </c>
      <c r="N21" s="181"/>
      <c r="O21" s="203">
        <f>O22+O23+O24+O25</f>
        <v>1691540</v>
      </c>
      <c r="P21" s="202">
        <f>P22+P23+P24+P25</f>
        <v>1691.5400000000002</v>
      </c>
    </row>
    <row r="22" spans="1:16" ht="88.5" customHeight="1">
      <c r="A22" s="161" t="s">
        <v>117</v>
      </c>
      <c r="B22" s="173" t="s">
        <v>118</v>
      </c>
      <c r="C22" s="162" t="s">
        <v>44</v>
      </c>
      <c r="D22" s="163" t="s">
        <v>96</v>
      </c>
      <c r="E22" s="163" t="s">
        <v>40</v>
      </c>
      <c r="F22" s="163" t="s">
        <v>39</v>
      </c>
      <c r="G22" s="163" t="s">
        <v>119</v>
      </c>
      <c r="H22" s="163" t="s">
        <v>38</v>
      </c>
      <c r="I22" s="163" t="s">
        <v>93</v>
      </c>
      <c r="J22" s="163" t="s">
        <v>99</v>
      </c>
      <c r="K22" s="164">
        <v>721960</v>
      </c>
      <c r="L22" s="164">
        <v>750617.96</v>
      </c>
      <c r="M22" s="187">
        <v>759637.1</v>
      </c>
      <c r="N22" s="181">
        <f>810456</f>
        <v>810456</v>
      </c>
      <c r="O22" s="194">
        <v>816700</v>
      </c>
      <c r="P22" s="202">
        <v>816.7</v>
      </c>
    </row>
    <row r="23" spans="1:16" ht="111.75" customHeight="1">
      <c r="A23" s="161" t="s">
        <v>120</v>
      </c>
      <c r="B23" s="173" t="s">
        <v>121</v>
      </c>
      <c r="C23" s="162" t="s">
        <v>44</v>
      </c>
      <c r="D23" s="163" t="s">
        <v>96</v>
      </c>
      <c r="E23" s="163" t="s">
        <v>40</v>
      </c>
      <c r="F23" s="163" t="s">
        <v>39</v>
      </c>
      <c r="G23" s="163" t="s">
        <v>41</v>
      </c>
      <c r="H23" s="163" t="s">
        <v>38</v>
      </c>
      <c r="I23" s="163" t="s">
        <v>93</v>
      </c>
      <c r="J23" s="163" t="s">
        <v>99</v>
      </c>
      <c r="K23" s="164">
        <v>4000</v>
      </c>
      <c r="L23" s="164">
        <v>4000</v>
      </c>
      <c r="M23" s="187">
        <v>4261.67</v>
      </c>
      <c r="N23" s="181">
        <v>4858.3</v>
      </c>
      <c r="O23" s="194">
        <f>L23</f>
        <v>4000</v>
      </c>
      <c r="P23" s="202">
        <f t="shared" si="1"/>
        <v>4</v>
      </c>
    </row>
    <row r="24" spans="1:16" ht="89.25" customHeight="1">
      <c r="A24" s="161" t="s">
        <v>122</v>
      </c>
      <c r="B24" s="173" t="s">
        <v>123</v>
      </c>
      <c r="C24" s="162" t="s">
        <v>44</v>
      </c>
      <c r="D24" s="163" t="s">
        <v>96</v>
      </c>
      <c r="E24" s="163" t="s">
        <v>40</v>
      </c>
      <c r="F24" s="163" t="s">
        <v>39</v>
      </c>
      <c r="G24" s="163" t="s">
        <v>124</v>
      </c>
      <c r="H24" s="163" t="s">
        <v>38</v>
      </c>
      <c r="I24" s="163" t="s">
        <v>93</v>
      </c>
      <c r="J24" s="163" t="s">
        <v>99</v>
      </c>
      <c r="K24" s="164">
        <v>961370</v>
      </c>
      <c r="L24" s="164">
        <v>961370</v>
      </c>
      <c r="M24" s="187">
        <v>863070.19</v>
      </c>
      <c r="N24" s="180">
        <f>N20-N22-N23-N25</f>
        <v>1089682.855</v>
      </c>
      <c r="O24" s="194">
        <f>L24</f>
        <v>961370</v>
      </c>
      <c r="P24" s="202">
        <f t="shared" si="1"/>
        <v>961.37</v>
      </c>
    </row>
    <row r="25" spans="1:16" ht="89.25" customHeight="1">
      <c r="A25" s="161" t="s">
        <v>125</v>
      </c>
      <c r="B25" s="173" t="s">
        <v>126</v>
      </c>
      <c r="C25" s="162" t="s">
        <v>44</v>
      </c>
      <c r="D25" s="163" t="s">
        <v>96</v>
      </c>
      <c r="E25" s="163" t="s">
        <v>40</v>
      </c>
      <c r="F25" s="163" t="s">
        <v>39</v>
      </c>
      <c r="G25" s="163" t="s">
        <v>127</v>
      </c>
      <c r="H25" s="163" t="s">
        <v>38</v>
      </c>
      <c r="I25" s="163" t="s">
        <v>93</v>
      </c>
      <c r="J25" s="163" t="s">
        <v>99</v>
      </c>
      <c r="K25" s="164">
        <v>-90530</v>
      </c>
      <c r="L25" s="164">
        <v>-90530</v>
      </c>
      <c r="M25" s="187">
        <v>-87846.68</v>
      </c>
      <c r="N25" s="181">
        <v>-90530</v>
      </c>
      <c r="O25" s="194">
        <f>L25</f>
        <v>-90530</v>
      </c>
      <c r="P25" s="202">
        <f t="shared" si="1"/>
        <v>-90.53</v>
      </c>
    </row>
    <row r="26" spans="1:16" ht="18" customHeight="1">
      <c r="A26" s="157" t="s">
        <v>128</v>
      </c>
      <c r="B26" s="170" t="s">
        <v>129</v>
      </c>
      <c r="C26" s="158" t="s">
        <v>37</v>
      </c>
      <c r="D26" s="159" t="s">
        <v>96</v>
      </c>
      <c r="E26" s="159" t="s">
        <v>42</v>
      </c>
      <c r="F26" s="159" t="s">
        <v>36</v>
      </c>
      <c r="G26" s="159" t="s">
        <v>37</v>
      </c>
      <c r="H26" s="159" t="s">
        <v>36</v>
      </c>
      <c r="I26" s="159" t="s">
        <v>93</v>
      </c>
      <c r="J26" s="159" t="s">
        <v>37</v>
      </c>
      <c r="K26" s="160">
        <f>K29+K27</f>
        <v>425000</v>
      </c>
      <c r="L26" s="160">
        <v>550000</v>
      </c>
      <c r="M26" s="190">
        <f>M29+M27</f>
        <v>238180.18000000002</v>
      </c>
      <c r="N26" s="192">
        <f>N27+N29</f>
        <v>408113.73333333334</v>
      </c>
      <c r="O26" s="195">
        <f>O27+O29</f>
        <v>493003.8513333333</v>
      </c>
      <c r="P26" s="209">
        <f>P27+P29</f>
        <v>493.00385133333333</v>
      </c>
    </row>
    <row r="27" spans="1:16" ht="36" customHeight="1">
      <c r="A27" s="157" t="s">
        <v>130</v>
      </c>
      <c r="B27" s="170" t="s">
        <v>131</v>
      </c>
      <c r="C27" s="158" t="s">
        <v>37</v>
      </c>
      <c r="D27" s="159" t="s">
        <v>96</v>
      </c>
      <c r="E27" s="159" t="s">
        <v>42</v>
      </c>
      <c r="F27" s="159" t="s">
        <v>38</v>
      </c>
      <c r="G27" s="159" t="s">
        <v>37</v>
      </c>
      <c r="H27" s="159" t="s">
        <v>36</v>
      </c>
      <c r="I27" s="159" t="s">
        <v>93</v>
      </c>
      <c r="J27" s="159" t="s">
        <v>99</v>
      </c>
      <c r="K27" s="160">
        <f>K28</f>
        <v>55000</v>
      </c>
      <c r="L27" s="164">
        <v>100000</v>
      </c>
      <c r="M27" s="187">
        <f>M28</f>
        <v>38203.85</v>
      </c>
      <c r="N27" s="181">
        <f>N28</f>
        <v>85000</v>
      </c>
      <c r="O27" s="193">
        <f>O28</f>
        <v>103000</v>
      </c>
      <c r="P27" s="202">
        <v>103</v>
      </c>
    </row>
    <row r="28" spans="1:16" ht="54.75" customHeight="1">
      <c r="A28" s="161" t="s">
        <v>132</v>
      </c>
      <c r="B28" s="173" t="s">
        <v>133</v>
      </c>
      <c r="C28" s="162" t="s">
        <v>102</v>
      </c>
      <c r="D28" s="163" t="s">
        <v>96</v>
      </c>
      <c r="E28" s="163" t="s">
        <v>42</v>
      </c>
      <c r="F28" s="163" t="s">
        <v>38</v>
      </c>
      <c r="G28" s="163" t="s">
        <v>109</v>
      </c>
      <c r="H28" s="163" t="s">
        <v>43</v>
      </c>
      <c r="I28" s="163" t="s">
        <v>93</v>
      </c>
      <c r="J28" s="163" t="s">
        <v>99</v>
      </c>
      <c r="K28" s="164">
        <v>55000</v>
      </c>
      <c r="L28" s="164">
        <v>100000</v>
      </c>
      <c r="M28" s="187">
        <v>38203.85</v>
      </c>
      <c r="N28" s="181">
        <f>L28*0.85</f>
        <v>85000</v>
      </c>
      <c r="O28" s="193">
        <v>103000</v>
      </c>
      <c r="P28" s="202">
        <v>103</v>
      </c>
    </row>
    <row r="29" spans="1:16" ht="33" customHeight="1">
      <c r="A29" s="157" t="s">
        <v>134</v>
      </c>
      <c r="B29" s="170" t="s">
        <v>135</v>
      </c>
      <c r="C29" s="158" t="s">
        <v>37</v>
      </c>
      <c r="D29" s="159" t="s">
        <v>96</v>
      </c>
      <c r="E29" s="159" t="s">
        <v>42</v>
      </c>
      <c r="F29" s="159" t="s">
        <v>42</v>
      </c>
      <c r="G29" s="159" t="s">
        <v>37</v>
      </c>
      <c r="H29" s="159" t="s">
        <v>36</v>
      </c>
      <c r="I29" s="159" t="s">
        <v>93</v>
      </c>
      <c r="J29" s="159" t="s">
        <v>99</v>
      </c>
      <c r="K29" s="160">
        <f>K32+K30</f>
        <v>370000</v>
      </c>
      <c r="L29" s="164">
        <f>L31+L33</f>
        <v>450000</v>
      </c>
      <c r="M29" s="187">
        <f>M31+M33</f>
        <v>199976.33000000002</v>
      </c>
      <c r="N29" s="180">
        <f>N30+N32</f>
        <v>323113.73333333334</v>
      </c>
      <c r="O29" s="193">
        <f>O30+O32</f>
        <v>390003.8513333333</v>
      </c>
      <c r="P29" s="202">
        <f>P31+P32</f>
        <v>390.00385133333333</v>
      </c>
    </row>
    <row r="30" spans="1:16" ht="35.25" customHeight="1">
      <c r="A30" s="157" t="s">
        <v>136</v>
      </c>
      <c r="B30" s="170" t="s">
        <v>137</v>
      </c>
      <c r="C30" s="158" t="s">
        <v>37</v>
      </c>
      <c r="D30" s="159" t="s">
        <v>96</v>
      </c>
      <c r="E30" s="159" t="s">
        <v>42</v>
      </c>
      <c r="F30" s="159" t="s">
        <v>42</v>
      </c>
      <c r="G30" s="159" t="s">
        <v>109</v>
      </c>
      <c r="H30" s="159" t="s">
        <v>36</v>
      </c>
      <c r="I30" s="159" t="s">
        <v>93</v>
      </c>
      <c r="J30" s="159" t="s">
        <v>99</v>
      </c>
      <c r="K30" s="160">
        <f>K31</f>
        <v>200000</v>
      </c>
      <c r="L30" s="164">
        <v>250000</v>
      </c>
      <c r="M30" s="187">
        <f>M31</f>
        <v>114835.3</v>
      </c>
      <c r="N30" s="180">
        <f>M30/3*4</f>
        <v>153113.73333333334</v>
      </c>
      <c r="O30" s="193">
        <f>N30*1.045</f>
        <v>160003.85133333332</v>
      </c>
      <c r="P30" s="202">
        <f t="shared" si="1"/>
        <v>160.00385133333333</v>
      </c>
    </row>
    <row r="31" spans="1:16" ht="44.25" customHeight="1">
      <c r="A31" s="161" t="s">
        <v>138</v>
      </c>
      <c r="B31" s="173" t="s">
        <v>139</v>
      </c>
      <c r="C31" s="162" t="s">
        <v>102</v>
      </c>
      <c r="D31" s="163" t="s">
        <v>96</v>
      </c>
      <c r="E31" s="163" t="s">
        <v>42</v>
      </c>
      <c r="F31" s="163" t="s">
        <v>42</v>
      </c>
      <c r="G31" s="163" t="s">
        <v>140</v>
      </c>
      <c r="H31" s="163" t="s">
        <v>43</v>
      </c>
      <c r="I31" s="163" t="s">
        <v>93</v>
      </c>
      <c r="J31" s="163" t="s">
        <v>99</v>
      </c>
      <c r="K31" s="166">
        <v>200000</v>
      </c>
      <c r="L31" s="166">
        <v>250000</v>
      </c>
      <c r="M31" s="187">
        <v>114835.3</v>
      </c>
      <c r="N31" s="180">
        <f>M31/3*4</f>
        <v>153113.73333333334</v>
      </c>
      <c r="O31" s="193">
        <f>N31*1.045</f>
        <v>160003.85133333332</v>
      </c>
      <c r="P31" s="202">
        <f t="shared" si="1"/>
        <v>160.00385133333333</v>
      </c>
    </row>
    <row r="32" spans="1:16" ht="37.5" customHeight="1">
      <c r="A32" s="167" t="s">
        <v>141</v>
      </c>
      <c r="B32" s="170" t="s">
        <v>142</v>
      </c>
      <c r="C32" s="158" t="s">
        <v>37</v>
      </c>
      <c r="D32" s="159" t="s">
        <v>96</v>
      </c>
      <c r="E32" s="159" t="s">
        <v>42</v>
      </c>
      <c r="F32" s="159" t="s">
        <v>42</v>
      </c>
      <c r="G32" s="159" t="s">
        <v>112</v>
      </c>
      <c r="H32" s="159" t="s">
        <v>36</v>
      </c>
      <c r="I32" s="159" t="s">
        <v>93</v>
      </c>
      <c r="J32" s="159" t="s">
        <v>99</v>
      </c>
      <c r="K32" s="160">
        <f>K33</f>
        <v>170000</v>
      </c>
      <c r="L32" s="164">
        <v>200000</v>
      </c>
      <c r="M32" s="187">
        <f>M33</f>
        <v>85141.03</v>
      </c>
      <c r="N32" s="181">
        <f>L32*0.85</f>
        <v>170000</v>
      </c>
      <c r="O32" s="193">
        <f>O33</f>
        <v>230000</v>
      </c>
      <c r="P32" s="202">
        <v>230</v>
      </c>
    </row>
    <row r="33" spans="1:16" ht="45" customHeight="1">
      <c r="A33" s="161" t="s">
        <v>143</v>
      </c>
      <c r="B33" s="173" t="s">
        <v>144</v>
      </c>
      <c r="C33" s="162" t="s">
        <v>102</v>
      </c>
      <c r="D33" s="163" t="s">
        <v>96</v>
      </c>
      <c r="E33" s="163" t="s">
        <v>42</v>
      </c>
      <c r="F33" s="163" t="s">
        <v>42</v>
      </c>
      <c r="G33" s="163" t="s">
        <v>145</v>
      </c>
      <c r="H33" s="163" t="s">
        <v>43</v>
      </c>
      <c r="I33" s="163" t="s">
        <v>93</v>
      </c>
      <c r="J33" s="163" t="s">
        <v>99</v>
      </c>
      <c r="K33" s="166">
        <v>170000</v>
      </c>
      <c r="L33" s="166">
        <v>200000</v>
      </c>
      <c r="M33" s="187">
        <v>85141.03</v>
      </c>
      <c r="N33" s="181">
        <f>N32</f>
        <v>170000</v>
      </c>
      <c r="O33" s="193">
        <v>230000</v>
      </c>
      <c r="P33" s="202">
        <v>230</v>
      </c>
    </row>
    <row r="34" spans="1:16" ht="30" customHeight="1">
      <c r="A34" s="157" t="s">
        <v>146</v>
      </c>
      <c r="B34" s="170" t="s">
        <v>147</v>
      </c>
      <c r="C34" s="158" t="s">
        <v>37</v>
      </c>
      <c r="D34" s="159" t="s">
        <v>96</v>
      </c>
      <c r="E34" s="159" t="s">
        <v>45</v>
      </c>
      <c r="F34" s="159" t="s">
        <v>36</v>
      </c>
      <c r="G34" s="159" t="s">
        <v>37</v>
      </c>
      <c r="H34" s="159" t="s">
        <v>36</v>
      </c>
      <c r="I34" s="159" t="s">
        <v>93</v>
      </c>
      <c r="J34" s="159" t="s">
        <v>37</v>
      </c>
      <c r="K34" s="160">
        <v>0</v>
      </c>
      <c r="L34" s="164">
        <v>0</v>
      </c>
      <c r="M34" s="187">
        <v>0</v>
      </c>
      <c r="N34" s="181">
        <v>0</v>
      </c>
      <c r="O34" s="193">
        <f>N34*1.045</f>
        <v>0</v>
      </c>
      <c r="P34" s="202">
        <f t="shared" si="1"/>
        <v>0</v>
      </c>
    </row>
    <row r="35" spans="1:16" ht="68.25" customHeight="1">
      <c r="A35" s="157" t="s">
        <v>148</v>
      </c>
      <c r="B35" s="170" t="s">
        <v>149</v>
      </c>
      <c r="C35" s="158" t="s">
        <v>37</v>
      </c>
      <c r="D35" s="159" t="s">
        <v>96</v>
      </c>
      <c r="E35" s="159" t="s">
        <v>45</v>
      </c>
      <c r="F35" s="159" t="s">
        <v>46</v>
      </c>
      <c r="G35" s="159" t="s">
        <v>37</v>
      </c>
      <c r="H35" s="159" t="s">
        <v>38</v>
      </c>
      <c r="I35" s="159" t="s">
        <v>93</v>
      </c>
      <c r="J35" s="159" t="s">
        <v>99</v>
      </c>
      <c r="K35" s="160">
        <v>0</v>
      </c>
      <c r="L35" s="164">
        <v>0</v>
      </c>
      <c r="M35" s="187">
        <v>0</v>
      </c>
      <c r="N35" s="181">
        <v>0</v>
      </c>
      <c r="O35" s="193">
        <f>N35*1.045</f>
        <v>0</v>
      </c>
      <c r="P35" s="202">
        <f t="shared" si="1"/>
        <v>0</v>
      </c>
    </row>
    <row r="36" spans="1:16" ht="75.75" customHeight="1">
      <c r="A36" s="161" t="s">
        <v>150</v>
      </c>
      <c r="B36" s="173" t="s">
        <v>151</v>
      </c>
      <c r="C36" s="162" t="s">
        <v>0</v>
      </c>
      <c r="D36" s="163" t="s">
        <v>96</v>
      </c>
      <c r="E36" s="163" t="s">
        <v>45</v>
      </c>
      <c r="F36" s="163" t="s">
        <v>46</v>
      </c>
      <c r="G36" s="163" t="s">
        <v>106</v>
      </c>
      <c r="H36" s="163" t="s">
        <v>38</v>
      </c>
      <c r="I36" s="163" t="s">
        <v>93</v>
      </c>
      <c r="J36" s="163" t="s">
        <v>99</v>
      </c>
      <c r="K36" s="164">
        <v>0</v>
      </c>
      <c r="L36" s="164"/>
      <c r="M36" s="187">
        <v>0</v>
      </c>
      <c r="N36" s="181">
        <v>0</v>
      </c>
      <c r="O36" s="193">
        <f>N36*1.045</f>
        <v>0</v>
      </c>
      <c r="P36" s="202">
        <f t="shared" si="1"/>
        <v>0</v>
      </c>
    </row>
    <row r="37" spans="1:16" ht="19.5" customHeight="1">
      <c r="A37" s="156" t="s">
        <v>334</v>
      </c>
      <c r="B37" s="156" t="s">
        <v>335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64">
        <v>0</v>
      </c>
      <c r="M37" s="190">
        <v>1078.54</v>
      </c>
      <c r="N37" s="192">
        <f>M37</f>
        <v>1078.54</v>
      </c>
      <c r="O37" s="193">
        <f>N37*1.045</f>
        <v>1127.0743</v>
      </c>
      <c r="P37" s="202">
        <f t="shared" si="1"/>
        <v>1.1270743</v>
      </c>
    </row>
    <row r="38" spans="1:16" ht="44.25" customHeight="1">
      <c r="A38" s="157" t="s">
        <v>152</v>
      </c>
      <c r="B38" s="170" t="s">
        <v>153</v>
      </c>
      <c r="C38" s="158" t="s">
        <v>37</v>
      </c>
      <c r="D38" s="159" t="s">
        <v>96</v>
      </c>
      <c r="E38" s="159" t="s">
        <v>47</v>
      </c>
      <c r="F38" s="159" t="s">
        <v>36</v>
      </c>
      <c r="G38" s="159" t="s">
        <v>37</v>
      </c>
      <c r="H38" s="159" t="s">
        <v>36</v>
      </c>
      <c r="I38" s="159" t="s">
        <v>93</v>
      </c>
      <c r="J38" s="159" t="s">
        <v>37</v>
      </c>
      <c r="K38" s="160">
        <f>K39</f>
        <v>20000</v>
      </c>
      <c r="L38" s="160">
        <f>L39+L42</f>
        <v>42100</v>
      </c>
      <c r="M38" s="190">
        <f>M39+M42</f>
        <v>93977.82</v>
      </c>
      <c r="N38" s="185">
        <f>N39+N42</f>
        <v>107087.22</v>
      </c>
      <c r="O38" s="193">
        <f>O39+O42</f>
        <v>160000</v>
      </c>
      <c r="P38" s="202">
        <f>P39+P42</f>
        <v>160</v>
      </c>
    </row>
    <row r="39" spans="1:16" ht="22.5" customHeight="1">
      <c r="A39" s="157" t="s">
        <v>154</v>
      </c>
      <c r="B39" s="170" t="s">
        <v>155</v>
      </c>
      <c r="C39" s="158" t="s">
        <v>37</v>
      </c>
      <c r="D39" s="159" t="s">
        <v>96</v>
      </c>
      <c r="E39" s="159" t="s">
        <v>47</v>
      </c>
      <c r="F39" s="159" t="s">
        <v>39</v>
      </c>
      <c r="G39" s="159" t="s">
        <v>37</v>
      </c>
      <c r="H39" s="159" t="s">
        <v>36</v>
      </c>
      <c r="I39" s="159" t="s">
        <v>93</v>
      </c>
      <c r="J39" s="159" t="s">
        <v>156</v>
      </c>
      <c r="K39" s="160">
        <f>K40+K42</f>
        <v>20000</v>
      </c>
      <c r="L39" s="164">
        <f>L40</f>
        <v>40769.18</v>
      </c>
      <c r="M39" s="187">
        <v>50930.82</v>
      </c>
      <c r="N39" s="181">
        <f>N40</f>
        <v>55430.82</v>
      </c>
      <c r="O39" s="193">
        <f>O40</f>
        <v>90000</v>
      </c>
      <c r="P39" s="202">
        <f t="shared" si="1"/>
        <v>90</v>
      </c>
    </row>
    <row r="40" spans="1:16" ht="45" customHeight="1">
      <c r="A40" s="157" t="s">
        <v>157</v>
      </c>
      <c r="B40" s="170" t="s">
        <v>158</v>
      </c>
      <c r="C40" s="158" t="s">
        <v>37</v>
      </c>
      <c r="D40" s="159" t="s">
        <v>96</v>
      </c>
      <c r="E40" s="159" t="s">
        <v>47</v>
      </c>
      <c r="F40" s="159" t="s">
        <v>39</v>
      </c>
      <c r="G40" s="159" t="s">
        <v>159</v>
      </c>
      <c r="H40" s="159" t="s">
        <v>36</v>
      </c>
      <c r="I40" s="159" t="s">
        <v>93</v>
      </c>
      <c r="J40" s="159" t="s">
        <v>156</v>
      </c>
      <c r="K40" s="160">
        <f>K41</f>
        <v>20000</v>
      </c>
      <c r="L40" s="164">
        <f>L41</f>
        <v>40769.18</v>
      </c>
      <c r="M40" s="187">
        <v>50930.82</v>
      </c>
      <c r="N40" s="181">
        <f>N41</f>
        <v>55430.82</v>
      </c>
      <c r="O40" s="193">
        <f>O41</f>
        <v>90000</v>
      </c>
      <c r="P40" s="202">
        <f t="shared" si="1"/>
        <v>90</v>
      </c>
    </row>
    <row r="41" spans="1:16" ht="43.5" customHeight="1">
      <c r="A41" s="161" t="s">
        <v>160</v>
      </c>
      <c r="B41" s="173" t="s">
        <v>161</v>
      </c>
      <c r="C41" s="162" t="s">
        <v>0</v>
      </c>
      <c r="D41" s="163" t="s">
        <v>96</v>
      </c>
      <c r="E41" s="163" t="s">
        <v>47</v>
      </c>
      <c r="F41" s="163" t="s">
        <v>39</v>
      </c>
      <c r="G41" s="163" t="s">
        <v>162</v>
      </c>
      <c r="H41" s="163" t="s">
        <v>43</v>
      </c>
      <c r="I41" s="163" t="s">
        <v>93</v>
      </c>
      <c r="J41" s="163" t="s">
        <v>156</v>
      </c>
      <c r="K41" s="164">
        <v>20000</v>
      </c>
      <c r="L41" s="164">
        <v>40769.18</v>
      </c>
      <c r="M41" s="187">
        <v>50930.82</v>
      </c>
      <c r="N41" s="181">
        <v>55430.82</v>
      </c>
      <c r="O41" s="193">
        <v>90000</v>
      </c>
      <c r="P41" s="202">
        <f t="shared" si="1"/>
        <v>90</v>
      </c>
    </row>
    <row r="42" spans="1:16" ht="32.25" customHeight="1">
      <c r="A42" s="157" t="s">
        <v>163</v>
      </c>
      <c r="B42" s="170" t="s">
        <v>164</v>
      </c>
      <c r="C42" s="158" t="s">
        <v>37</v>
      </c>
      <c r="D42" s="159" t="s">
        <v>96</v>
      </c>
      <c r="E42" s="159" t="s">
        <v>47</v>
      </c>
      <c r="F42" s="159" t="s">
        <v>39</v>
      </c>
      <c r="G42" s="159" t="s">
        <v>165</v>
      </c>
      <c r="H42" s="159" t="s">
        <v>36</v>
      </c>
      <c r="I42" s="159" t="s">
        <v>93</v>
      </c>
      <c r="J42" s="159" t="s">
        <v>156</v>
      </c>
      <c r="K42" s="160">
        <f>K43</f>
        <v>0</v>
      </c>
      <c r="L42" s="160">
        <f>L43</f>
        <v>1330.82</v>
      </c>
      <c r="M42" s="187">
        <v>43047</v>
      </c>
      <c r="N42" s="181">
        <f>N43</f>
        <v>51656.399999999994</v>
      </c>
      <c r="O42" s="193">
        <f>O43</f>
        <v>70000</v>
      </c>
      <c r="P42" s="202">
        <f t="shared" si="1"/>
        <v>70</v>
      </c>
    </row>
    <row r="43" spans="1:16" ht="33" customHeight="1">
      <c r="A43" s="161" t="s">
        <v>166</v>
      </c>
      <c r="B43" s="173" t="s">
        <v>167</v>
      </c>
      <c r="C43" s="162" t="s">
        <v>0</v>
      </c>
      <c r="D43" s="163" t="s">
        <v>96</v>
      </c>
      <c r="E43" s="163" t="s">
        <v>47</v>
      </c>
      <c r="F43" s="163" t="s">
        <v>39</v>
      </c>
      <c r="G43" s="163" t="s">
        <v>168</v>
      </c>
      <c r="H43" s="163" t="s">
        <v>43</v>
      </c>
      <c r="I43" s="163" t="s">
        <v>93</v>
      </c>
      <c r="J43" s="163" t="s">
        <v>156</v>
      </c>
      <c r="K43" s="164">
        <v>0</v>
      </c>
      <c r="L43" s="164">
        <v>1330.82</v>
      </c>
      <c r="M43" s="187">
        <v>43047</v>
      </c>
      <c r="N43" s="181">
        <f>M43/10*12</f>
        <v>51656.399999999994</v>
      </c>
      <c r="O43" s="193">
        <v>70000</v>
      </c>
      <c r="P43" s="202">
        <f t="shared" si="1"/>
        <v>70</v>
      </c>
    </row>
    <row r="44" spans="1:16" ht="30.75" customHeight="1">
      <c r="A44" s="157" t="s">
        <v>169</v>
      </c>
      <c r="B44" s="170" t="s">
        <v>171</v>
      </c>
      <c r="C44" s="158" t="s">
        <v>37</v>
      </c>
      <c r="D44" s="159" t="s">
        <v>96</v>
      </c>
      <c r="E44" s="159" t="s">
        <v>172</v>
      </c>
      <c r="F44" s="159" t="s">
        <v>36</v>
      </c>
      <c r="G44" s="159" t="s">
        <v>37</v>
      </c>
      <c r="H44" s="159" t="s">
        <v>36</v>
      </c>
      <c r="I44" s="159" t="s">
        <v>93</v>
      </c>
      <c r="J44" s="159" t="s">
        <v>37</v>
      </c>
      <c r="K44" s="160">
        <f>K45</f>
        <v>0</v>
      </c>
      <c r="L44" s="160">
        <v>0</v>
      </c>
      <c r="M44" s="187">
        <v>0</v>
      </c>
      <c r="N44" s="181">
        <v>0</v>
      </c>
      <c r="O44" s="193">
        <f>N44*1.045</f>
        <v>0</v>
      </c>
      <c r="P44" s="202">
        <f>P45</f>
        <v>0</v>
      </c>
    </row>
    <row r="45" spans="1:16" ht="55.5" customHeight="1">
      <c r="A45" s="157" t="s">
        <v>170</v>
      </c>
      <c r="B45" s="170" t="s">
        <v>173</v>
      </c>
      <c r="C45" s="158" t="s">
        <v>37</v>
      </c>
      <c r="D45" s="159" t="s">
        <v>96</v>
      </c>
      <c r="E45" s="159" t="s">
        <v>172</v>
      </c>
      <c r="F45" s="159" t="s">
        <v>174</v>
      </c>
      <c r="G45" s="159" t="s">
        <v>37</v>
      </c>
      <c r="H45" s="159" t="s">
        <v>39</v>
      </c>
      <c r="I45" s="159" t="s">
        <v>93</v>
      </c>
      <c r="J45" s="159" t="s">
        <v>175</v>
      </c>
      <c r="K45" s="160">
        <f>K46</f>
        <v>0</v>
      </c>
      <c r="L45" s="160">
        <v>0</v>
      </c>
      <c r="M45" s="187">
        <v>0</v>
      </c>
      <c r="N45" s="181">
        <v>0</v>
      </c>
      <c r="O45" s="193">
        <f>N45*1.045</f>
        <v>0</v>
      </c>
      <c r="P45" s="202">
        <f>P46</f>
        <v>0</v>
      </c>
    </row>
    <row r="46" spans="1:16" ht="66.75" customHeight="1">
      <c r="A46" s="168" t="s">
        <v>250</v>
      </c>
      <c r="B46" s="173" t="s">
        <v>176</v>
      </c>
      <c r="C46" s="162" t="s">
        <v>0</v>
      </c>
      <c r="D46" s="163" t="s">
        <v>96</v>
      </c>
      <c r="E46" s="163" t="s">
        <v>172</v>
      </c>
      <c r="F46" s="163" t="s">
        <v>174</v>
      </c>
      <c r="G46" s="163" t="s">
        <v>112</v>
      </c>
      <c r="H46" s="163" t="s">
        <v>39</v>
      </c>
      <c r="I46" s="163" t="s">
        <v>93</v>
      </c>
      <c r="J46" s="163" t="s">
        <v>175</v>
      </c>
      <c r="K46" s="164">
        <v>0</v>
      </c>
      <c r="L46" s="164">
        <v>0</v>
      </c>
      <c r="M46" s="187">
        <v>0</v>
      </c>
      <c r="N46" s="181">
        <v>0</v>
      </c>
      <c r="O46" s="193">
        <f>N46*1.045</f>
        <v>0</v>
      </c>
      <c r="P46" s="202">
        <v>0</v>
      </c>
    </row>
    <row r="47" spans="1:16" ht="24.75" customHeight="1">
      <c r="A47" s="157" t="s">
        <v>177</v>
      </c>
      <c r="B47" s="170" t="s">
        <v>178</v>
      </c>
      <c r="C47" s="158" t="s">
        <v>37</v>
      </c>
      <c r="D47" s="159" t="s">
        <v>179</v>
      </c>
      <c r="E47" s="159" t="s">
        <v>36</v>
      </c>
      <c r="F47" s="159" t="s">
        <v>36</v>
      </c>
      <c r="G47" s="159" t="s">
        <v>37</v>
      </c>
      <c r="H47" s="159" t="s">
        <v>36</v>
      </c>
      <c r="I47" s="159" t="s">
        <v>93</v>
      </c>
      <c r="J47" s="159" t="s">
        <v>37</v>
      </c>
      <c r="K47" s="160">
        <f>K48+K61</f>
        <v>2194700</v>
      </c>
      <c r="L47" s="178">
        <f>L48+L61</f>
        <v>19862116.77</v>
      </c>
      <c r="M47" s="160">
        <f>M48+M61+M65</f>
        <v>16157098.32</v>
      </c>
      <c r="N47" s="196">
        <f>N48+N61+N65</f>
        <v>19094134.32</v>
      </c>
      <c r="O47" s="160">
        <f>O48+O61+O65</f>
        <v>2253900</v>
      </c>
      <c r="P47" s="209">
        <f>P48+P61</f>
        <v>2253.9</v>
      </c>
    </row>
    <row r="48" spans="1:16" ht="43.5" customHeight="1">
      <c r="A48" s="157" t="s">
        <v>115</v>
      </c>
      <c r="B48" s="170" t="s">
        <v>180</v>
      </c>
      <c r="C48" s="158" t="s">
        <v>37</v>
      </c>
      <c r="D48" s="159" t="s">
        <v>179</v>
      </c>
      <c r="E48" s="159" t="s">
        <v>39</v>
      </c>
      <c r="F48" s="159" t="s">
        <v>36</v>
      </c>
      <c r="G48" s="159" t="s">
        <v>37</v>
      </c>
      <c r="H48" s="159" t="s">
        <v>36</v>
      </c>
      <c r="I48" s="159" t="s">
        <v>93</v>
      </c>
      <c r="J48" s="159" t="s">
        <v>37</v>
      </c>
      <c r="K48" s="160">
        <f>K49+K52+K55</f>
        <v>2094700</v>
      </c>
      <c r="L48" s="178">
        <f>L49+L52+L55+L60</f>
        <v>18337270</v>
      </c>
      <c r="M48" s="160">
        <f>M49+M52+M55+M60</f>
        <v>15424942</v>
      </c>
      <c r="N48" s="196">
        <f>N49+N52+N55+N60</f>
        <v>18311978</v>
      </c>
      <c r="O48" s="160">
        <f>O49+O52+O55</f>
        <v>1953900</v>
      </c>
      <c r="P48" s="209">
        <f>P49+P52+P55</f>
        <v>1953.9</v>
      </c>
    </row>
    <row r="49" spans="1:16" ht="32.25" customHeight="1">
      <c r="A49" s="157" t="s">
        <v>117</v>
      </c>
      <c r="B49" s="170" t="s">
        <v>181</v>
      </c>
      <c r="C49" s="158" t="s">
        <v>37</v>
      </c>
      <c r="D49" s="159" t="s">
        <v>179</v>
      </c>
      <c r="E49" s="159" t="s">
        <v>39</v>
      </c>
      <c r="F49" s="159" t="s">
        <v>43</v>
      </c>
      <c r="G49" s="159" t="s">
        <v>37</v>
      </c>
      <c r="H49" s="159" t="s">
        <v>36</v>
      </c>
      <c r="I49" s="159" t="s">
        <v>93</v>
      </c>
      <c r="J49" s="159" t="s">
        <v>239</v>
      </c>
      <c r="K49" s="160">
        <f>K50</f>
        <v>1905000</v>
      </c>
      <c r="L49" s="178">
        <f>L50</f>
        <v>1533000</v>
      </c>
      <c r="M49" s="187">
        <v>1277000</v>
      </c>
      <c r="N49" s="189">
        <v>1517700</v>
      </c>
      <c r="O49" s="180">
        <f>O50</f>
        <v>1699000</v>
      </c>
      <c r="P49" s="202">
        <v>1699</v>
      </c>
    </row>
    <row r="50" spans="1:16" ht="21" customHeight="1">
      <c r="A50" s="157" t="s">
        <v>182</v>
      </c>
      <c r="B50" s="170" t="s">
        <v>183</v>
      </c>
      <c r="C50" s="158" t="s">
        <v>37</v>
      </c>
      <c r="D50" s="159" t="s">
        <v>179</v>
      </c>
      <c r="E50" s="159" t="s">
        <v>39</v>
      </c>
      <c r="F50" s="159" t="s">
        <v>184</v>
      </c>
      <c r="G50" s="159" t="s">
        <v>185</v>
      </c>
      <c r="H50" s="159" t="s">
        <v>36</v>
      </c>
      <c r="I50" s="159" t="s">
        <v>93</v>
      </c>
      <c r="J50" s="159" t="s">
        <v>239</v>
      </c>
      <c r="K50" s="160">
        <f>K51</f>
        <v>1905000</v>
      </c>
      <c r="L50" s="179">
        <f>L51</f>
        <v>1533000</v>
      </c>
      <c r="M50" s="187">
        <v>1277000</v>
      </c>
      <c r="N50" s="189">
        <v>1517700</v>
      </c>
      <c r="O50" s="180">
        <f>O51</f>
        <v>1699000</v>
      </c>
      <c r="P50" s="202">
        <f>P51</f>
        <v>1699</v>
      </c>
    </row>
    <row r="51" spans="1:16" ht="33" customHeight="1">
      <c r="A51" s="161" t="s">
        <v>186</v>
      </c>
      <c r="B51" s="173" t="s">
        <v>187</v>
      </c>
      <c r="C51" s="162" t="s">
        <v>0</v>
      </c>
      <c r="D51" s="163" t="s">
        <v>179</v>
      </c>
      <c r="E51" s="163" t="s">
        <v>39</v>
      </c>
      <c r="F51" s="163" t="s">
        <v>184</v>
      </c>
      <c r="G51" s="163" t="s">
        <v>185</v>
      </c>
      <c r="H51" s="163" t="s">
        <v>43</v>
      </c>
      <c r="I51" s="163" t="s">
        <v>93</v>
      </c>
      <c r="J51" s="163" t="s">
        <v>239</v>
      </c>
      <c r="K51" s="164">
        <v>1905000</v>
      </c>
      <c r="L51" s="179">
        <v>1533000</v>
      </c>
      <c r="M51" s="187">
        <v>1277000</v>
      </c>
      <c r="N51" s="189">
        <v>1517700</v>
      </c>
      <c r="O51" s="180">
        <v>1699000</v>
      </c>
      <c r="P51" s="202">
        <v>1699</v>
      </c>
    </row>
    <row r="52" spans="1:16" s="50" customFormat="1" ht="51" customHeight="1">
      <c r="A52" s="167" t="s">
        <v>120</v>
      </c>
      <c r="B52" s="170" t="s">
        <v>244</v>
      </c>
      <c r="C52" s="158" t="s">
        <v>37</v>
      </c>
      <c r="D52" s="159" t="s">
        <v>179</v>
      </c>
      <c r="E52" s="159" t="s">
        <v>39</v>
      </c>
      <c r="F52" s="159" t="s">
        <v>245</v>
      </c>
      <c r="G52" s="159" t="s">
        <v>37</v>
      </c>
      <c r="H52" s="159" t="s">
        <v>36</v>
      </c>
      <c r="I52" s="159" t="s">
        <v>93</v>
      </c>
      <c r="J52" s="159" t="s">
        <v>246</v>
      </c>
      <c r="K52" s="160">
        <f>K53</f>
        <v>50000</v>
      </c>
      <c r="L52" s="178">
        <v>2267950</v>
      </c>
      <c r="M52" s="188">
        <v>2248858</v>
      </c>
      <c r="N52" s="192">
        <v>2248858</v>
      </c>
      <c r="O52" s="188">
        <f>O53</f>
        <v>75000</v>
      </c>
      <c r="P52" s="209">
        <f>P53</f>
        <v>75</v>
      </c>
    </row>
    <row r="53" spans="1:16" s="50" customFormat="1" ht="15">
      <c r="A53" s="157" t="s">
        <v>188</v>
      </c>
      <c r="B53" s="170" t="s">
        <v>247</v>
      </c>
      <c r="C53" s="158" t="s">
        <v>37</v>
      </c>
      <c r="D53" s="159" t="s">
        <v>179</v>
      </c>
      <c r="E53" s="159" t="s">
        <v>39</v>
      </c>
      <c r="F53" s="159" t="s">
        <v>248</v>
      </c>
      <c r="G53" s="159" t="s">
        <v>249</v>
      </c>
      <c r="H53" s="159" t="s">
        <v>36</v>
      </c>
      <c r="I53" s="159" t="s">
        <v>93</v>
      </c>
      <c r="J53" s="159" t="s">
        <v>246</v>
      </c>
      <c r="K53" s="160">
        <f>K54</f>
        <v>50000</v>
      </c>
      <c r="L53" s="179">
        <f>L54</f>
        <v>2267950</v>
      </c>
      <c r="M53" s="189">
        <v>2248858</v>
      </c>
      <c r="N53" s="186">
        <v>2248858</v>
      </c>
      <c r="O53" s="193">
        <f>O54</f>
        <v>75000</v>
      </c>
      <c r="P53" s="202">
        <v>75</v>
      </c>
    </row>
    <row r="54" spans="1:16" s="51" customFormat="1" ht="30">
      <c r="A54" s="161" t="s">
        <v>189</v>
      </c>
      <c r="B54" s="173" t="s">
        <v>210</v>
      </c>
      <c r="C54" s="162" t="s">
        <v>0</v>
      </c>
      <c r="D54" s="163" t="s">
        <v>179</v>
      </c>
      <c r="E54" s="163" t="s">
        <v>39</v>
      </c>
      <c r="F54" s="163" t="s">
        <v>248</v>
      </c>
      <c r="G54" s="163" t="s">
        <v>249</v>
      </c>
      <c r="H54" s="163" t="s">
        <v>43</v>
      </c>
      <c r="I54" s="163" t="s">
        <v>93</v>
      </c>
      <c r="J54" s="163" t="s">
        <v>246</v>
      </c>
      <c r="K54" s="164">
        <v>50000</v>
      </c>
      <c r="L54" s="179">
        <v>2267950</v>
      </c>
      <c r="M54" s="189">
        <v>2248858</v>
      </c>
      <c r="N54" s="186">
        <v>2248858</v>
      </c>
      <c r="O54" s="189">
        <v>75000</v>
      </c>
      <c r="P54" s="202">
        <v>75</v>
      </c>
    </row>
    <row r="55" spans="1:16" ht="32.25" customHeight="1">
      <c r="A55" s="157" t="s">
        <v>122</v>
      </c>
      <c r="B55" s="170" t="s">
        <v>190</v>
      </c>
      <c r="C55" s="158" t="s">
        <v>37</v>
      </c>
      <c r="D55" s="159" t="s">
        <v>179</v>
      </c>
      <c r="E55" s="159" t="s">
        <v>39</v>
      </c>
      <c r="F55" s="159" t="s">
        <v>191</v>
      </c>
      <c r="G55" s="159" t="s">
        <v>37</v>
      </c>
      <c r="H55" s="159" t="s">
        <v>36</v>
      </c>
      <c r="I55" s="159" t="s">
        <v>93</v>
      </c>
      <c r="J55" s="159" t="s">
        <v>239</v>
      </c>
      <c r="K55" s="160">
        <f>K56+K58</f>
        <v>139700</v>
      </c>
      <c r="L55" s="160">
        <f>L58+L57</f>
        <v>147300</v>
      </c>
      <c r="M55" s="187">
        <v>156400</v>
      </c>
      <c r="N55" s="189">
        <v>156400</v>
      </c>
      <c r="O55" s="188">
        <f>O56+O58</f>
        <v>179900</v>
      </c>
      <c r="P55" s="209">
        <f>P58+P56</f>
        <v>179.9</v>
      </c>
    </row>
    <row r="56" spans="1:16" ht="43.5" customHeight="1">
      <c r="A56" s="157" t="s">
        <v>252</v>
      </c>
      <c r="B56" s="170" t="s">
        <v>192</v>
      </c>
      <c r="C56" s="158" t="s">
        <v>37</v>
      </c>
      <c r="D56" s="159" t="s">
        <v>179</v>
      </c>
      <c r="E56" s="159" t="s">
        <v>39</v>
      </c>
      <c r="F56" s="159" t="s">
        <v>191</v>
      </c>
      <c r="G56" s="159" t="s">
        <v>193</v>
      </c>
      <c r="H56" s="159" t="s">
        <v>36</v>
      </c>
      <c r="I56" s="159" t="s">
        <v>93</v>
      </c>
      <c r="J56" s="159" t="s">
        <v>239</v>
      </c>
      <c r="K56" s="160">
        <v>2000</v>
      </c>
      <c r="L56" s="164">
        <v>2000</v>
      </c>
      <c r="M56" s="187">
        <v>2000</v>
      </c>
      <c r="N56" s="189">
        <v>2000</v>
      </c>
      <c r="O56" s="189">
        <v>2000</v>
      </c>
      <c r="P56" s="202">
        <f t="shared" si="1"/>
        <v>2</v>
      </c>
    </row>
    <row r="57" spans="1:16" ht="43.5" customHeight="1">
      <c r="A57" s="161" t="s">
        <v>251</v>
      </c>
      <c r="B57" s="173" t="s">
        <v>194</v>
      </c>
      <c r="C57" s="162" t="s">
        <v>0</v>
      </c>
      <c r="D57" s="163" t="s">
        <v>179</v>
      </c>
      <c r="E57" s="163" t="s">
        <v>39</v>
      </c>
      <c r="F57" s="163" t="s">
        <v>191</v>
      </c>
      <c r="G57" s="163" t="s">
        <v>193</v>
      </c>
      <c r="H57" s="163" t="s">
        <v>43</v>
      </c>
      <c r="I57" s="163" t="s">
        <v>93</v>
      </c>
      <c r="J57" s="163" t="s">
        <v>239</v>
      </c>
      <c r="K57" s="164">
        <v>2000</v>
      </c>
      <c r="L57" s="164">
        <v>2000</v>
      </c>
      <c r="M57" s="187">
        <v>2000</v>
      </c>
      <c r="N57" s="189">
        <v>2000</v>
      </c>
      <c r="O57" s="189">
        <v>2000</v>
      </c>
      <c r="P57" s="202">
        <f t="shared" si="1"/>
        <v>2</v>
      </c>
    </row>
    <row r="58" spans="1:16" ht="55.5" customHeight="1">
      <c r="A58" s="157" t="s">
        <v>253</v>
      </c>
      <c r="B58" s="170" t="s">
        <v>195</v>
      </c>
      <c r="C58" s="158" t="s">
        <v>37</v>
      </c>
      <c r="D58" s="159" t="s">
        <v>179</v>
      </c>
      <c r="E58" s="159" t="s">
        <v>39</v>
      </c>
      <c r="F58" s="159" t="s">
        <v>196</v>
      </c>
      <c r="G58" s="159" t="s">
        <v>197</v>
      </c>
      <c r="H58" s="159" t="s">
        <v>36</v>
      </c>
      <c r="I58" s="159" t="s">
        <v>93</v>
      </c>
      <c r="J58" s="159" t="s">
        <v>239</v>
      </c>
      <c r="K58" s="160">
        <f>K59</f>
        <v>137700</v>
      </c>
      <c r="L58" s="164">
        <v>145300</v>
      </c>
      <c r="M58" s="187">
        <v>154400</v>
      </c>
      <c r="N58" s="189">
        <v>154400</v>
      </c>
      <c r="O58" s="189">
        <f>O59</f>
        <v>177900</v>
      </c>
      <c r="P58" s="202">
        <v>177.9</v>
      </c>
    </row>
    <row r="59" spans="1:16" ht="55.5" customHeight="1">
      <c r="A59" s="161" t="s">
        <v>254</v>
      </c>
      <c r="B59" s="173" t="s">
        <v>198</v>
      </c>
      <c r="C59" s="162" t="s">
        <v>0</v>
      </c>
      <c r="D59" s="163" t="s">
        <v>179</v>
      </c>
      <c r="E59" s="163" t="s">
        <v>39</v>
      </c>
      <c r="F59" s="163" t="s">
        <v>196</v>
      </c>
      <c r="G59" s="163" t="s">
        <v>197</v>
      </c>
      <c r="H59" s="163" t="s">
        <v>43</v>
      </c>
      <c r="I59" s="163" t="s">
        <v>93</v>
      </c>
      <c r="J59" s="163" t="s">
        <v>239</v>
      </c>
      <c r="K59" s="164">
        <v>137700</v>
      </c>
      <c r="L59" s="164">
        <v>145300</v>
      </c>
      <c r="M59" s="187">
        <v>154400</v>
      </c>
      <c r="N59" s="189">
        <v>154400</v>
      </c>
      <c r="O59" s="189">
        <v>177900</v>
      </c>
      <c r="P59" s="202">
        <v>177.9</v>
      </c>
    </row>
    <row r="60" spans="1:16" ht="27.75" customHeight="1">
      <c r="A60" s="156" t="s">
        <v>332</v>
      </c>
      <c r="B60" s="169" t="s">
        <v>333</v>
      </c>
      <c r="C60" s="162" t="s">
        <v>0</v>
      </c>
      <c r="D60" s="163" t="s">
        <v>179</v>
      </c>
      <c r="E60" s="163" t="s">
        <v>39</v>
      </c>
      <c r="F60" s="163" t="s">
        <v>196</v>
      </c>
      <c r="G60" s="163" t="s">
        <v>197</v>
      </c>
      <c r="H60" s="163" t="s">
        <v>43</v>
      </c>
      <c r="I60" s="163" t="s">
        <v>93</v>
      </c>
      <c r="J60" s="163" t="s">
        <v>239</v>
      </c>
      <c r="K60" s="156"/>
      <c r="L60" s="178">
        <v>14389020</v>
      </c>
      <c r="M60" s="190">
        <v>11742684</v>
      </c>
      <c r="N60" s="189">
        <v>14389020</v>
      </c>
      <c r="O60" s="189">
        <v>0</v>
      </c>
      <c r="P60" s="202">
        <f t="shared" si="1"/>
        <v>0</v>
      </c>
    </row>
    <row r="61" spans="1:16" ht="34.5" customHeight="1">
      <c r="A61" s="157" t="s">
        <v>199</v>
      </c>
      <c r="B61" s="184" t="s">
        <v>200</v>
      </c>
      <c r="C61" s="158" t="s">
        <v>37</v>
      </c>
      <c r="D61" s="159" t="s">
        <v>179</v>
      </c>
      <c r="E61" s="159" t="s">
        <v>48</v>
      </c>
      <c r="F61" s="159" t="s">
        <v>36</v>
      </c>
      <c r="G61" s="159" t="s">
        <v>37</v>
      </c>
      <c r="H61" s="159" t="s">
        <v>36</v>
      </c>
      <c r="I61" s="159" t="s">
        <v>93</v>
      </c>
      <c r="J61" s="159" t="s">
        <v>37</v>
      </c>
      <c r="K61" s="160">
        <f>K62</f>
        <v>100000</v>
      </c>
      <c r="L61" s="178">
        <f>L62</f>
        <v>1524846.77</v>
      </c>
      <c r="M61" s="190">
        <v>1140013.34</v>
      </c>
      <c r="N61" s="189">
        <f>N62</f>
        <v>1190013.3399999999</v>
      </c>
      <c r="O61" s="188">
        <f>O62</f>
        <v>300000</v>
      </c>
      <c r="P61" s="209">
        <f t="shared" si="1"/>
        <v>300</v>
      </c>
    </row>
    <row r="62" spans="1:16" ht="33" customHeight="1">
      <c r="A62" s="157" t="s">
        <v>201</v>
      </c>
      <c r="B62" s="170" t="s">
        <v>202</v>
      </c>
      <c r="C62" s="158" t="s">
        <v>37</v>
      </c>
      <c r="D62" s="159" t="s">
        <v>179</v>
      </c>
      <c r="E62" s="159" t="s">
        <v>48</v>
      </c>
      <c r="F62" s="159" t="s">
        <v>49</v>
      </c>
      <c r="G62" s="159" t="s">
        <v>37</v>
      </c>
      <c r="H62" s="159" t="s">
        <v>43</v>
      </c>
      <c r="I62" s="159" t="s">
        <v>93</v>
      </c>
      <c r="J62" s="159" t="s">
        <v>239</v>
      </c>
      <c r="K62" s="160">
        <f>K63+K64</f>
        <v>100000</v>
      </c>
      <c r="L62" s="164">
        <f>L63+L64</f>
        <v>1524846.77</v>
      </c>
      <c r="M62" s="187">
        <v>1140013.34</v>
      </c>
      <c r="N62" s="189">
        <f>N63+N64</f>
        <v>1190013.3399999999</v>
      </c>
      <c r="O62" s="189">
        <f>O63+O64</f>
        <v>300000</v>
      </c>
      <c r="P62" s="202">
        <f t="shared" si="1"/>
        <v>300</v>
      </c>
    </row>
    <row r="63" spans="1:16" ht="66" customHeight="1">
      <c r="A63" s="161" t="s">
        <v>203</v>
      </c>
      <c r="B63" s="173" t="s">
        <v>204</v>
      </c>
      <c r="C63" s="162" t="s">
        <v>0</v>
      </c>
      <c r="D63" s="163" t="s">
        <v>179</v>
      </c>
      <c r="E63" s="163" t="s">
        <v>48</v>
      </c>
      <c r="F63" s="163" t="s">
        <v>49</v>
      </c>
      <c r="G63" s="163" t="s">
        <v>106</v>
      </c>
      <c r="H63" s="163" t="s">
        <v>43</v>
      </c>
      <c r="I63" s="163" t="s">
        <v>93</v>
      </c>
      <c r="J63" s="163" t="s">
        <v>239</v>
      </c>
      <c r="K63" s="166">
        <v>50000</v>
      </c>
      <c r="L63" s="166">
        <v>362554</v>
      </c>
      <c r="M63" s="187">
        <v>354250</v>
      </c>
      <c r="N63" s="189">
        <f>M63+50000</f>
        <v>404250</v>
      </c>
      <c r="O63" s="189">
        <v>150000</v>
      </c>
      <c r="P63" s="202">
        <f t="shared" si="1"/>
        <v>150</v>
      </c>
    </row>
    <row r="64" spans="1:16" ht="33.75" customHeight="1">
      <c r="A64" s="161" t="s">
        <v>205</v>
      </c>
      <c r="B64" s="173" t="s">
        <v>202</v>
      </c>
      <c r="C64" s="162" t="s">
        <v>0</v>
      </c>
      <c r="D64" s="163" t="s">
        <v>179</v>
      </c>
      <c r="E64" s="163" t="s">
        <v>48</v>
      </c>
      <c r="F64" s="163" t="s">
        <v>49</v>
      </c>
      <c r="G64" s="163" t="s">
        <v>109</v>
      </c>
      <c r="H64" s="163" t="s">
        <v>43</v>
      </c>
      <c r="I64" s="163" t="s">
        <v>93</v>
      </c>
      <c r="J64" s="163" t="s">
        <v>239</v>
      </c>
      <c r="K64" s="166">
        <v>50000</v>
      </c>
      <c r="L64" s="166">
        <v>1162292.77</v>
      </c>
      <c r="M64" s="187">
        <v>785763.34</v>
      </c>
      <c r="N64" s="189">
        <f>M64</f>
        <v>785763.34</v>
      </c>
      <c r="O64" s="189">
        <v>150000</v>
      </c>
      <c r="P64" s="202">
        <f t="shared" si="1"/>
        <v>150</v>
      </c>
    </row>
    <row r="65" spans="1:16" ht="33.75" customHeight="1">
      <c r="A65" s="161" t="s">
        <v>336</v>
      </c>
      <c r="B65" s="173" t="s">
        <v>337</v>
      </c>
      <c r="C65" s="162"/>
      <c r="D65" s="163"/>
      <c r="E65" s="163"/>
      <c r="F65" s="163"/>
      <c r="G65" s="163"/>
      <c r="H65" s="163"/>
      <c r="I65" s="163"/>
      <c r="J65" s="163"/>
      <c r="K65" s="166"/>
      <c r="L65" s="166"/>
      <c r="M65" s="187">
        <v>-407857.02</v>
      </c>
      <c r="N65" s="189">
        <f>M65</f>
        <v>-407857.02</v>
      </c>
      <c r="O65" s="181"/>
      <c r="P65" s="202">
        <f t="shared" si="1"/>
        <v>0</v>
      </c>
    </row>
    <row r="66" spans="1:16" ht="16.5" customHeight="1">
      <c r="A66" s="161"/>
      <c r="B66" s="170" t="s">
        <v>206</v>
      </c>
      <c r="C66" s="162"/>
      <c r="D66" s="163"/>
      <c r="E66" s="163"/>
      <c r="F66" s="163"/>
      <c r="G66" s="163"/>
      <c r="H66" s="163"/>
      <c r="I66" s="163"/>
      <c r="J66" s="163"/>
      <c r="K66" s="160">
        <f>K13+K47</f>
        <v>4540400</v>
      </c>
      <c r="L66" s="178">
        <v>22458474.73</v>
      </c>
      <c r="M66" s="185">
        <v>18382049.91</v>
      </c>
      <c r="N66" s="191">
        <f>N13+N47</f>
        <v>21827504.922133334</v>
      </c>
      <c r="O66" s="191">
        <f>O13+O47</f>
        <v>5033118.352533333</v>
      </c>
      <c r="P66" s="202">
        <f>P13+P47</f>
        <v>5033.1183525333345</v>
      </c>
    </row>
    <row r="67" spans="1:15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182"/>
      <c r="M67" s="183"/>
      <c r="N67" s="183"/>
      <c r="O67" s="183"/>
    </row>
  </sheetData>
  <sheetProtection/>
  <mergeCells count="12">
    <mergeCell ref="B1:J1"/>
    <mergeCell ref="B2:O2"/>
    <mergeCell ref="B3:O3"/>
    <mergeCell ref="B4:O4"/>
    <mergeCell ref="B5:O5"/>
    <mergeCell ref="C6:K6"/>
    <mergeCell ref="O11:P11"/>
    <mergeCell ref="A7:K7"/>
    <mergeCell ref="A8:K8"/>
    <mergeCell ref="C9:J9"/>
    <mergeCell ref="C10:J10"/>
    <mergeCell ref="C11:J1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view="pageBreakPreview" zoomScaleSheetLayoutView="100" zoomScalePageLayoutView="0" workbookViewId="0" topLeftCell="A67">
      <selection activeCell="G52" sqref="G52"/>
    </sheetView>
  </sheetViews>
  <sheetFormatPr defaultColWidth="9.140625" defaultRowHeight="12.75"/>
  <cols>
    <col min="1" max="1" width="63.00390625" style="0" customWidth="1"/>
    <col min="2" max="3" width="2.7109375" style="4" customWidth="1"/>
    <col min="4" max="4" width="9.8515625" style="4" customWidth="1"/>
    <col min="5" max="5" width="4.421875" style="0" customWidth="1"/>
    <col min="6" max="6" width="11.7109375" style="8" bestFit="1" customWidth="1"/>
    <col min="7" max="8" width="11.7109375" style="0" bestFit="1" customWidth="1"/>
    <col min="10" max="10" width="10.140625" style="0" bestFit="1" customWidth="1"/>
    <col min="12" max="12" width="10.140625" style="0" bestFit="1" customWidth="1"/>
  </cols>
  <sheetData>
    <row r="1" spans="1:6" ht="12.75" customHeight="1">
      <c r="A1" s="219" t="s">
        <v>211</v>
      </c>
      <c r="B1" s="229"/>
      <c r="C1" s="229"/>
      <c r="D1" s="229"/>
      <c r="E1" s="229"/>
      <c r="F1" s="229"/>
    </row>
    <row r="2" spans="1:6" ht="12.75" customHeight="1">
      <c r="A2" s="221" t="s">
        <v>50</v>
      </c>
      <c r="B2" s="221"/>
      <c r="C2" s="221"/>
      <c r="D2" s="221"/>
      <c r="E2" s="221"/>
      <c r="F2" s="221"/>
    </row>
    <row r="3" spans="1:6" ht="12.75" customHeight="1">
      <c r="A3" s="223" t="s">
        <v>356</v>
      </c>
      <c r="B3" s="223"/>
      <c r="C3" s="223"/>
      <c r="D3" s="223"/>
      <c r="E3" s="223"/>
      <c r="F3" s="223"/>
    </row>
    <row r="4" spans="1:6" ht="12.75" customHeight="1">
      <c r="A4" s="221" t="s">
        <v>207</v>
      </c>
      <c r="B4" s="221"/>
      <c r="C4" s="221"/>
      <c r="D4" s="221"/>
      <c r="E4" s="221"/>
      <c r="F4" s="221"/>
    </row>
    <row r="5" spans="1:6" ht="12.75" customHeight="1">
      <c r="A5" s="224" t="s">
        <v>338</v>
      </c>
      <c r="B5" s="224"/>
      <c r="C5" s="224"/>
      <c r="D5" s="224"/>
      <c r="E5" s="224"/>
      <c r="F5" s="224"/>
    </row>
    <row r="6" spans="1:5" ht="12.75">
      <c r="A6" s="2"/>
      <c r="B6" s="6"/>
      <c r="C6" s="6"/>
      <c r="D6" s="6"/>
      <c r="E6" s="6"/>
    </row>
    <row r="7" spans="1:5" ht="12.75">
      <c r="A7" s="215" t="s">
        <v>74</v>
      </c>
      <c r="B7" s="215"/>
      <c r="C7" s="215"/>
      <c r="D7" s="215"/>
      <c r="E7" s="215"/>
    </row>
    <row r="8" spans="1:5" ht="12.75">
      <c r="A8" s="215" t="s">
        <v>340</v>
      </c>
      <c r="B8" s="215"/>
      <c r="C8" s="215"/>
      <c r="D8" s="215"/>
      <c r="E8" s="215"/>
    </row>
    <row r="9" spans="1:5" ht="16.5" customHeight="1" thickBot="1">
      <c r="A9" s="3"/>
      <c r="E9" s="1"/>
    </row>
    <row r="10" spans="1:11" ht="39" customHeight="1" thickBot="1">
      <c r="A10" s="5" t="s">
        <v>1</v>
      </c>
      <c r="B10" s="12" t="s">
        <v>51</v>
      </c>
      <c r="C10" s="13" t="s">
        <v>52</v>
      </c>
      <c r="D10" s="13" t="s">
        <v>53</v>
      </c>
      <c r="E10" s="199" t="s">
        <v>54</v>
      </c>
      <c r="F10" s="200" t="s">
        <v>35</v>
      </c>
      <c r="G10" s="197"/>
      <c r="H10" s="198"/>
      <c r="I10" s="198"/>
      <c r="J10" s="198"/>
      <c r="K10" s="28"/>
    </row>
    <row r="11" spans="1:7" ht="15" customHeight="1" thickBot="1">
      <c r="A11" s="16" t="s">
        <v>2</v>
      </c>
      <c r="B11" s="17" t="s">
        <v>38</v>
      </c>
      <c r="C11" s="18" t="s">
        <v>36</v>
      </c>
      <c r="D11" s="18" t="s">
        <v>55</v>
      </c>
      <c r="E11" s="19" t="s">
        <v>37</v>
      </c>
      <c r="F11" s="206">
        <f>F12+F18+F43+F38+F40</f>
        <v>2334.85</v>
      </c>
      <c r="G11" s="8"/>
    </row>
    <row r="12" spans="1:7" ht="21.75" customHeight="1">
      <c r="A12" s="15" t="s">
        <v>208</v>
      </c>
      <c r="B12" s="52" t="s">
        <v>38</v>
      </c>
      <c r="C12" s="45" t="s">
        <v>39</v>
      </c>
      <c r="D12" s="45" t="s">
        <v>55</v>
      </c>
      <c r="E12" s="53" t="s">
        <v>37</v>
      </c>
      <c r="F12" s="54">
        <f>F13</f>
        <v>814</v>
      </c>
      <c r="G12" s="8"/>
    </row>
    <row r="13" spans="1:7" ht="12" customHeight="1">
      <c r="A13" s="9" t="s">
        <v>296</v>
      </c>
      <c r="B13" s="47" t="s">
        <v>38</v>
      </c>
      <c r="C13" s="48" t="s">
        <v>39</v>
      </c>
      <c r="D13" s="48" t="s">
        <v>260</v>
      </c>
      <c r="E13" s="49" t="s">
        <v>37</v>
      </c>
      <c r="F13" s="55">
        <f>F14</f>
        <v>814</v>
      </c>
      <c r="G13" s="8"/>
    </row>
    <row r="14" spans="1:7" ht="33.75" customHeight="1">
      <c r="A14" s="9" t="s">
        <v>4</v>
      </c>
      <c r="B14" s="47" t="s">
        <v>38</v>
      </c>
      <c r="C14" s="48" t="s">
        <v>39</v>
      </c>
      <c r="D14" s="48" t="s">
        <v>260</v>
      </c>
      <c r="E14" s="49" t="s">
        <v>44</v>
      </c>
      <c r="F14" s="55">
        <f>F15</f>
        <v>814</v>
      </c>
      <c r="G14" s="8"/>
    </row>
    <row r="15" spans="1:7" ht="12" customHeight="1">
      <c r="A15" s="9" t="s">
        <v>5</v>
      </c>
      <c r="B15" s="47" t="s">
        <v>38</v>
      </c>
      <c r="C15" s="48" t="s">
        <v>39</v>
      </c>
      <c r="D15" s="48" t="s">
        <v>260</v>
      </c>
      <c r="E15" s="49" t="s">
        <v>56</v>
      </c>
      <c r="F15" s="55">
        <f>F16+F17</f>
        <v>814</v>
      </c>
      <c r="G15" s="233">
        <f>F16+F17</f>
        <v>814</v>
      </c>
    </row>
    <row r="16" spans="1:11" ht="12" customHeight="1">
      <c r="A16" s="9" t="s">
        <v>6</v>
      </c>
      <c r="B16" s="47" t="s">
        <v>38</v>
      </c>
      <c r="C16" s="48" t="s">
        <v>39</v>
      </c>
      <c r="D16" s="48" t="s">
        <v>260</v>
      </c>
      <c r="E16" s="49" t="s">
        <v>57</v>
      </c>
      <c r="F16" s="130">
        <v>625</v>
      </c>
      <c r="G16" s="23"/>
      <c r="I16" s="85"/>
      <c r="J16" s="85"/>
      <c r="K16" s="85"/>
    </row>
    <row r="17" spans="1:12" ht="33.75" customHeight="1">
      <c r="A17" s="9" t="s">
        <v>8</v>
      </c>
      <c r="B17" s="47" t="s">
        <v>38</v>
      </c>
      <c r="C17" s="48" t="s">
        <v>39</v>
      </c>
      <c r="D17" s="48" t="s">
        <v>260</v>
      </c>
      <c r="E17" s="49" t="s">
        <v>59</v>
      </c>
      <c r="F17" s="130">
        <v>189</v>
      </c>
      <c r="G17" s="8"/>
      <c r="I17" s="44"/>
      <c r="J17" s="44"/>
      <c r="L17" s="44"/>
    </row>
    <row r="18" spans="1:7" ht="33.75" customHeight="1">
      <c r="A18" s="15" t="s">
        <v>3</v>
      </c>
      <c r="B18" s="52" t="s">
        <v>38</v>
      </c>
      <c r="C18" s="45" t="s">
        <v>46</v>
      </c>
      <c r="D18" s="45" t="s">
        <v>55</v>
      </c>
      <c r="E18" s="53" t="s">
        <v>37</v>
      </c>
      <c r="F18" s="56">
        <f>F19</f>
        <v>1039.85</v>
      </c>
      <c r="G18" s="8"/>
    </row>
    <row r="19" spans="1:7" ht="12" customHeight="1">
      <c r="A19" s="9" t="s">
        <v>297</v>
      </c>
      <c r="B19" s="47" t="s">
        <v>38</v>
      </c>
      <c r="C19" s="48" t="s">
        <v>46</v>
      </c>
      <c r="D19" s="48" t="s">
        <v>261</v>
      </c>
      <c r="E19" s="49" t="s">
        <v>37</v>
      </c>
      <c r="F19" s="55">
        <f>F20+F25+F30+F34</f>
        <v>1039.85</v>
      </c>
      <c r="G19" s="8"/>
    </row>
    <row r="20" spans="1:7" ht="33.75" customHeight="1">
      <c r="A20" s="9" t="s">
        <v>4</v>
      </c>
      <c r="B20" s="47" t="s">
        <v>38</v>
      </c>
      <c r="C20" s="48" t="s">
        <v>46</v>
      </c>
      <c r="D20" s="48" t="s">
        <v>261</v>
      </c>
      <c r="E20" s="49" t="s">
        <v>44</v>
      </c>
      <c r="F20" s="55">
        <f>F22+F23+F24</f>
        <v>883.75</v>
      </c>
      <c r="G20" s="8"/>
    </row>
    <row r="21" spans="1:7" ht="12" customHeight="1">
      <c r="A21" s="9" t="s">
        <v>5</v>
      </c>
      <c r="B21" s="47" t="s">
        <v>38</v>
      </c>
      <c r="C21" s="48" t="s">
        <v>46</v>
      </c>
      <c r="D21" s="48" t="s">
        <v>261</v>
      </c>
      <c r="E21" s="49" t="s">
        <v>56</v>
      </c>
      <c r="F21" s="55">
        <f>F22+F24</f>
        <v>813.75</v>
      </c>
      <c r="G21" s="8"/>
    </row>
    <row r="22" spans="1:7" ht="12" customHeight="1">
      <c r="A22" s="9" t="s">
        <v>6</v>
      </c>
      <c r="B22" s="47" t="s">
        <v>38</v>
      </c>
      <c r="C22" s="48" t="s">
        <v>46</v>
      </c>
      <c r="D22" s="48" t="s">
        <v>261</v>
      </c>
      <c r="E22" s="49" t="s">
        <v>57</v>
      </c>
      <c r="F22" s="131">
        <v>625</v>
      </c>
      <c r="G22" s="23">
        <f>F22+F23+F24</f>
        <v>883.75</v>
      </c>
    </row>
    <row r="23" spans="1:7" ht="21.75" customHeight="1">
      <c r="A23" s="9" t="s">
        <v>7</v>
      </c>
      <c r="B23" s="47" t="s">
        <v>38</v>
      </c>
      <c r="C23" s="48" t="s">
        <v>46</v>
      </c>
      <c r="D23" s="48" t="s">
        <v>261</v>
      </c>
      <c r="E23" s="49" t="s">
        <v>58</v>
      </c>
      <c r="F23" s="131">
        <v>70</v>
      </c>
      <c r="G23" s="8"/>
    </row>
    <row r="24" spans="1:7" ht="33.75" customHeight="1">
      <c r="A24" s="9" t="s">
        <v>8</v>
      </c>
      <c r="B24" s="47" t="s">
        <v>38</v>
      </c>
      <c r="C24" s="48" t="s">
        <v>46</v>
      </c>
      <c r="D24" s="48" t="s">
        <v>261</v>
      </c>
      <c r="E24" s="49" t="s">
        <v>59</v>
      </c>
      <c r="F24" s="99">
        <v>188.75</v>
      </c>
      <c r="G24" s="23"/>
    </row>
    <row r="25" spans="1:7" ht="21.75" customHeight="1">
      <c r="A25" s="9" t="s">
        <v>9</v>
      </c>
      <c r="B25" s="47" t="s">
        <v>38</v>
      </c>
      <c r="C25" s="48" t="s">
        <v>46</v>
      </c>
      <c r="D25" s="48" t="s">
        <v>261</v>
      </c>
      <c r="E25" s="49" t="s">
        <v>60</v>
      </c>
      <c r="F25" s="55">
        <v>150.1</v>
      </c>
      <c r="G25" s="23">
        <f>F27+F28+F29</f>
        <v>150.1</v>
      </c>
    </row>
    <row r="26" spans="1:7" ht="21.75" customHeight="1">
      <c r="A26" s="9" t="s">
        <v>10</v>
      </c>
      <c r="B26" s="47" t="s">
        <v>38</v>
      </c>
      <c r="C26" s="48" t="s">
        <v>46</v>
      </c>
      <c r="D26" s="48" t="s">
        <v>261</v>
      </c>
      <c r="E26" s="49" t="s">
        <v>41</v>
      </c>
      <c r="F26" s="55">
        <v>150.1</v>
      </c>
      <c r="G26" s="8"/>
    </row>
    <row r="27" spans="1:7" ht="21.75" customHeight="1">
      <c r="A27" s="9" t="s">
        <v>11</v>
      </c>
      <c r="B27" s="47" t="s">
        <v>38</v>
      </c>
      <c r="C27" s="48" t="s">
        <v>46</v>
      </c>
      <c r="D27" s="48" t="s">
        <v>261</v>
      </c>
      <c r="E27" s="49" t="s">
        <v>61</v>
      </c>
      <c r="F27" s="62">
        <v>43.5</v>
      </c>
      <c r="G27" s="23"/>
    </row>
    <row r="28" spans="1:7" ht="12" customHeight="1">
      <c r="A28" s="9" t="s">
        <v>12</v>
      </c>
      <c r="B28" s="47" t="s">
        <v>38</v>
      </c>
      <c r="C28" s="48" t="s">
        <v>46</v>
      </c>
      <c r="D28" s="48" t="s">
        <v>261</v>
      </c>
      <c r="E28" s="49" t="s">
        <v>62</v>
      </c>
      <c r="F28" s="62">
        <v>10</v>
      </c>
      <c r="G28" s="23"/>
    </row>
    <row r="29" spans="1:7" ht="12" customHeight="1">
      <c r="A29" s="9" t="s">
        <v>259</v>
      </c>
      <c r="B29" s="47" t="s">
        <v>38</v>
      </c>
      <c r="C29" s="48" t="s">
        <v>46</v>
      </c>
      <c r="D29" s="48" t="s">
        <v>261</v>
      </c>
      <c r="E29" s="49" t="s">
        <v>258</v>
      </c>
      <c r="F29" s="62">
        <v>96.6</v>
      </c>
      <c r="G29" s="23"/>
    </row>
    <row r="30" spans="1:7" ht="12" customHeight="1">
      <c r="A30" s="9" t="s">
        <v>13</v>
      </c>
      <c r="B30" s="47" t="s">
        <v>38</v>
      </c>
      <c r="C30" s="48" t="s">
        <v>46</v>
      </c>
      <c r="D30" s="48" t="s">
        <v>261</v>
      </c>
      <c r="E30" s="49" t="s">
        <v>63</v>
      </c>
      <c r="F30" s="62">
        <v>4</v>
      </c>
      <c r="G30" s="8"/>
    </row>
    <row r="31" spans="1:7" ht="12" customHeight="1">
      <c r="A31" s="9" t="s">
        <v>14</v>
      </c>
      <c r="B31" s="47" t="s">
        <v>38</v>
      </c>
      <c r="C31" s="48" t="s">
        <v>46</v>
      </c>
      <c r="D31" s="48" t="s">
        <v>261</v>
      </c>
      <c r="E31" s="49" t="s">
        <v>64</v>
      </c>
      <c r="F31" s="62">
        <v>4</v>
      </c>
      <c r="G31" s="8"/>
    </row>
    <row r="32" spans="1:7" ht="12" customHeight="1">
      <c r="A32" s="9" t="s">
        <v>15</v>
      </c>
      <c r="B32" s="47" t="s">
        <v>38</v>
      </c>
      <c r="C32" s="48" t="s">
        <v>46</v>
      </c>
      <c r="D32" s="48" t="s">
        <v>261</v>
      </c>
      <c r="E32" s="49" t="s">
        <v>65</v>
      </c>
      <c r="F32" s="62">
        <v>2</v>
      </c>
      <c r="G32" s="23"/>
    </row>
    <row r="33" spans="1:7" ht="12" customHeight="1">
      <c r="A33" s="9" t="s">
        <v>16</v>
      </c>
      <c r="B33" s="47" t="s">
        <v>38</v>
      </c>
      <c r="C33" s="48" t="s">
        <v>46</v>
      </c>
      <c r="D33" s="48" t="s">
        <v>261</v>
      </c>
      <c r="E33" s="49" t="s">
        <v>66</v>
      </c>
      <c r="F33" s="62">
        <v>2</v>
      </c>
      <c r="G33" s="23"/>
    </row>
    <row r="34" spans="1:7" ht="44.25" customHeight="1">
      <c r="A34" s="9" t="s">
        <v>298</v>
      </c>
      <c r="B34" s="47" t="s">
        <v>38</v>
      </c>
      <c r="C34" s="48" t="s">
        <v>46</v>
      </c>
      <c r="D34" s="48" t="s">
        <v>262</v>
      </c>
      <c r="E34" s="49" t="s">
        <v>37</v>
      </c>
      <c r="F34" s="55">
        <v>2</v>
      </c>
      <c r="G34" s="8"/>
    </row>
    <row r="35" spans="1:7" ht="21.75" customHeight="1">
      <c r="A35" s="9" t="s">
        <v>9</v>
      </c>
      <c r="B35" s="47" t="s">
        <v>38</v>
      </c>
      <c r="C35" s="48" t="s">
        <v>46</v>
      </c>
      <c r="D35" s="48" t="s">
        <v>262</v>
      </c>
      <c r="E35" s="49" t="s">
        <v>60</v>
      </c>
      <c r="F35" s="55">
        <v>2</v>
      </c>
      <c r="G35" s="8"/>
    </row>
    <row r="36" spans="1:7" ht="21.75" customHeight="1">
      <c r="A36" s="9" t="s">
        <v>10</v>
      </c>
      <c r="B36" s="47" t="s">
        <v>38</v>
      </c>
      <c r="C36" s="48" t="s">
        <v>46</v>
      </c>
      <c r="D36" s="48" t="s">
        <v>262</v>
      </c>
      <c r="E36" s="49" t="s">
        <v>41</v>
      </c>
      <c r="F36" s="55">
        <v>2</v>
      </c>
      <c r="G36" s="8"/>
    </row>
    <row r="37" spans="1:6" ht="12" customHeight="1">
      <c r="A37" s="9" t="s">
        <v>12</v>
      </c>
      <c r="B37" s="47" t="s">
        <v>38</v>
      </c>
      <c r="C37" s="48" t="s">
        <v>46</v>
      </c>
      <c r="D37" s="48" t="s">
        <v>262</v>
      </c>
      <c r="E37" s="49" t="s">
        <v>62</v>
      </c>
      <c r="F37" s="55">
        <v>2</v>
      </c>
    </row>
    <row r="38" spans="1:8" ht="12" customHeight="1">
      <c r="A38" s="9" t="s">
        <v>344</v>
      </c>
      <c r="B38" s="47" t="s">
        <v>38</v>
      </c>
      <c r="C38" s="48" t="s">
        <v>48</v>
      </c>
      <c r="D38" s="48" t="s">
        <v>263</v>
      </c>
      <c r="E38" s="49" t="s">
        <v>63</v>
      </c>
      <c r="F38" s="55">
        <v>240</v>
      </c>
      <c r="G38">
        <v>-61838.55</v>
      </c>
      <c r="H38" s="44">
        <v>178</v>
      </c>
    </row>
    <row r="39" spans="1:6" ht="12" customHeight="1">
      <c r="A39" s="9" t="s">
        <v>240</v>
      </c>
      <c r="B39" s="43" t="s">
        <v>38</v>
      </c>
      <c r="C39" s="48" t="s">
        <v>241</v>
      </c>
      <c r="D39" s="60" t="s">
        <v>55</v>
      </c>
      <c r="E39" s="49" t="s">
        <v>37</v>
      </c>
      <c r="F39" s="57">
        <f>F401</f>
        <v>0</v>
      </c>
    </row>
    <row r="40" spans="1:6" ht="12" customHeight="1">
      <c r="A40" s="9" t="s">
        <v>304</v>
      </c>
      <c r="B40" s="43" t="s">
        <v>38</v>
      </c>
      <c r="C40" s="48" t="s">
        <v>241</v>
      </c>
      <c r="D40" s="60" t="s">
        <v>263</v>
      </c>
      <c r="E40" s="49" t="s">
        <v>37</v>
      </c>
      <c r="F40" s="57">
        <f>F41</f>
        <v>1</v>
      </c>
    </row>
    <row r="41" spans="1:6" ht="12" customHeight="1">
      <c r="A41" s="9" t="s">
        <v>13</v>
      </c>
      <c r="B41" s="43" t="s">
        <v>38</v>
      </c>
      <c r="C41" s="48" t="s">
        <v>241</v>
      </c>
      <c r="D41" s="60" t="s">
        <v>263</v>
      </c>
      <c r="E41" s="49" t="s">
        <v>63</v>
      </c>
      <c r="F41" s="57">
        <f>F42</f>
        <v>1</v>
      </c>
    </row>
    <row r="42" spans="1:6" ht="12" customHeight="1">
      <c r="A42" s="9" t="s">
        <v>242</v>
      </c>
      <c r="B42" s="43" t="s">
        <v>38</v>
      </c>
      <c r="C42" s="48" t="s">
        <v>241</v>
      </c>
      <c r="D42" s="60" t="s">
        <v>263</v>
      </c>
      <c r="E42" s="49" t="s">
        <v>243</v>
      </c>
      <c r="F42" s="57">
        <v>1</v>
      </c>
    </row>
    <row r="43" spans="1:6" ht="12" customHeight="1">
      <c r="A43" s="9" t="s">
        <v>17</v>
      </c>
      <c r="B43" s="47" t="s">
        <v>38</v>
      </c>
      <c r="C43" s="48" t="s">
        <v>47</v>
      </c>
      <c r="D43" s="60" t="s">
        <v>55</v>
      </c>
      <c r="E43" s="49" t="s">
        <v>37</v>
      </c>
      <c r="F43" s="55">
        <f>F44</f>
        <v>240</v>
      </c>
    </row>
    <row r="44" spans="1:7" ht="12" customHeight="1">
      <c r="A44" s="9" t="s">
        <v>304</v>
      </c>
      <c r="B44" s="47" t="s">
        <v>38</v>
      </c>
      <c r="C44" s="48" t="s">
        <v>47</v>
      </c>
      <c r="D44" s="48" t="s">
        <v>263</v>
      </c>
      <c r="E44" s="49" t="s">
        <v>37</v>
      </c>
      <c r="F44" s="55">
        <f>F45</f>
        <v>240</v>
      </c>
      <c r="G44" s="8"/>
    </row>
    <row r="45" spans="1:7" ht="21.75" customHeight="1">
      <c r="A45" s="9" t="s">
        <v>9</v>
      </c>
      <c r="B45" s="47" t="s">
        <v>38</v>
      </c>
      <c r="C45" s="48" t="s">
        <v>47</v>
      </c>
      <c r="D45" s="48" t="s">
        <v>263</v>
      </c>
      <c r="E45" s="49" t="s">
        <v>60</v>
      </c>
      <c r="F45" s="55">
        <f>F46</f>
        <v>240</v>
      </c>
      <c r="G45" s="8"/>
    </row>
    <row r="46" spans="1:7" ht="21.75" customHeight="1">
      <c r="A46" s="9" t="s">
        <v>10</v>
      </c>
      <c r="B46" s="47" t="s">
        <v>38</v>
      </c>
      <c r="C46" s="48" t="s">
        <v>47</v>
      </c>
      <c r="D46" s="48" t="s">
        <v>263</v>
      </c>
      <c r="E46" s="49" t="s">
        <v>41</v>
      </c>
      <c r="F46" s="55">
        <f>F47+F48</f>
        <v>240</v>
      </c>
      <c r="G46" s="8"/>
    </row>
    <row r="47" spans="1:7" ht="21.75" customHeight="1">
      <c r="A47" s="9" t="s">
        <v>11</v>
      </c>
      <c r="B47" s="47" t="s">
        <v>38</v>
      </c>
      <c r="C47" s="48" t="s">
        <v>47</v>
      </c>
      <c r="D47" s="48" t="s">
        <v>263</v>
      </c>
      <c r="E47" s="49" t="s">
        <v>61</v>
      </c>
      <c r="F47" s="55">
        <v>12</v>
      </c>
      <c r="G47" s="8">
        <v>-12</v>
      </c>
    </row>
    <row r="48" spans="1:9" ht="12" customHeight="1">
      <c r="A48" s="9" t="s">
        <v>12</v>
      </c>
      <c r="B48" s="47" t="s">
        <v>38</v>
      </c>
      <c r="C48" s="48" t="s">
        <v>47</v>
      </c>
      <c r="D48" s="48" t="s">
        <v>263</v>
      </c>
      <c r="E48" s="49" t="s">
        <v>258</v>
      </c>
      <c r="F48" s="55">
        <v>228</v>
      </c>
      <c r="G48" s="8">
        <v>292753.26</v>
      </c>
      <c r="H48">
        <v>9085.29</v>
      </c>
      <c r="I48">
        <f>G48+H48</f>
        <v>301838.55</v>
      </c>
    </row>
    <row r="49" spans="1:7" ht="12" customHeight="1">
      <c r="A49" s="9" t="s">
        <v>13</v>
      </c>
      <c r="B49" s="47" t="s">
        <v>38</v>
      </c>
      <c r="C49" s="48" t="s">
        <v>47</v>
      </c>
      <c r="D49" s="48" t="s">
        <v>263</v>
      </c>
      <c r="E49" s="49" t="s">
        <v>63</v>
      </c>
      <c r="F49" s="56">
        <f>F50</f>
        <v>0</v>
      </c>
      <c r="G49" s="8"/>
    </row>
    <row r="50" spans="1:9" ht="12" customHeight="1">
      <c r="A50" s="9" t="s">
        <v>14</v>
      </c>
      <c r="B50" s="47" t="s">
        <v>38</v>
      </c>
      <c r="C50" s="48" t="s">
        <v>47</v>
      </c>
      <c r="D50" s="48" t="s">
        <v>263</v>
      </c>
      <c r="E50" s="49" t="s">
        <v>64</v>
      </c>
      <c r="F50" s="55">
        <f>F51</f>
        <v>0</v>
      </c>
      <c r="G50" s="8"/>
      <c r="I50">
        <f>I48-240000</f>
        <v>61838.54999999999</v>
      </c>
    </row>
    <row r="51" spans="1:7" ht="12" customHeight="1" thickBot="1">
      <c r="A51" s="9" t="s">
        <v>16</v>
      </c>
      <c r="B51" s="47" t="s">
        <v>38</v>
      </c>
      <c r="C51" s="48" t="s">
        <v>47</v>
      </c>
      <c r="D51" s="48" t="s">
        <v>263</v>
      </c>
      <c r="E51" s="49" t="s">
        <v>66</v>
      </c>
      <c r="F51" s="58">
        <v>0</v>
      </c>
      <c r="G51" s="8"/>
    </row>
    <row r="52" spans="1:8" s="7" customFormat="1" ht="15" customHeight="1" thickBot="1">
      <c r="A52" s="16" t="s">
        <v>18</v>
      </c>
      <c r="B52" s="17" t="s">
        <v>39</v>
      </c>
      <c r="C52" s="18" t="s">
        <v>36</v>
      </c>
      <c r="D52" s="18" t="s">
        <v>55</v>
      </c>
      <c r="E52" s="19" t="s">
        <v>37</v>
      </c>
      <c r="F52" s="20">
        <v>177.9</v>
      </c>
      <c r="G52" s="24"/>
      <c r="H52" s="101"/>
    </row>
    <row r="53" spans="1:7" ht="12" customHeight="1">
      <c r="A53" s="15" t="s">
        <v>19</v>
      </c>
      <c r="B53" s="52" t="s">
        <v>39</v>
      </c>
      <c r="C53" s="45" t="s">
        <v>40</v>
      </c>
      <c r="D53" s="45" t="s">
        <v>55</v>
      </c>
      <c r="E53" s="53" t="s">
        <v>37</v>
      </c>
      <c r="F53" s="56">
        <v>177.9</v>
      </c>
      <c r="G53" s="8"/>
    </row>
    <row r="54" spans="1:6" s="8" customFormat="1" ht="33.75" customHeight="1">
      <c r="A54" s="10" t="s">
        <v>299</v>
      </c>
      <c r="B54" s="59" t="s">
        <v>39</v>
      </c>
      <c r="C54" s="60" t="s">
        <v>40</v>
      </c>
      <c r="D54" s="60" t="s">
        <v>264</v>
      </c>
      <c r="E54" s="61" t="s">
        <v>37</v>
      </c>
      <c r="F54" s="62">
        <f>F53-F63-F62-F61</f>
        <v>138.76000000000002</v>
      </c>
    </row>
    <row r="55" spans="1:6" s="8" customFormat="1" ht="33.75" customHeight="1">
      <c r="A55" s="10" t="s">
        <v>4</v>
      </c>
      <c r="B55" s="59" t="s">
        <v>39</v>
      </c>
      <c r="C55" s="60" t="s">
        <v>40</v>
      </c>
      <c r="D55" s="60" t="s">
        <v>264</v>
      </c>
      <c r="E55" s="61" t="s">
        <v>44</v>
      </c>
      <c r="F55" s="62">
        <f>F56</f>
        <v>138.76</v>
      </c>
    </row>
    <row r="56" spans="1:6" s="8" customFormat="1" ht="12" customHeight="1">
      <c r="A56" s="10" t="s">
        <v>5</v>
      </c>
      <c r="B56" s="59" t="s">
        <v>39</v>
      </c>
      <c r="C56" s="60" t="s">
        <v>40</v>
      </c>
      <c r="D56" s="60" t="s">
        <v>264</v>
      </c>
      <c r="E56" s="61" t="s">
        <v>56</v>
      </c>
      <c r="F56" s="62">
        <f>F53-F59</f>
        <v>138.76</v>
      </c>
    </row>
    <row r="57" spans="1:6" s="8" customFormat="1" ht="12" customHeight="1">
      <c r="A57" s="10" t="s">
        <v>6</v>
      </c>
      <c r="B57" s="59" t="s">
        <v>39</v>
      </c>
      <c r="C57" s="60" t="s">
        <v>40</v>
      </c>
      <c r="D57" s="60" t="s">
        <v>264</v>
      </c>
      <c r="E57" s="61" t="s">
        <v>57</v>
      </c>
      <c r="F57" s="62">
        <v>105.99</v>
      </c>
    </row>
    <row r="58" spans="1:6" s="8" customFormat="1" ht="33.75" customHeight="1">
      <c r="A58" s="21" t="s">
        <v>8</v>
      </c>
      <c r="B58" s="63" t="s">
        <v>39</v>
      </c>
      <c r="C58" s="64" t="s">
        <v>40</v>
      </c>
      <c r="D58" s="64" t="s">
        <v>264</v>
      </c>
      <c r="E58" s="65" t="s">
        <v>59</v>
      </c>
      <c r="F58" s="66">
        <f>F56-F57</f>
        <v>32.769999999999996</v>
      </c>
    </row>
    <row r="59" spans="1:6" s="8" customFormat="1" ht="21.75" customHeight="1">
      <c r="A59" s="10" t="s">
        <v>9</v>
      </c>
      <c r="B59" s="59" t="s">
        <v>39</v>
      </c>
      <c r="C59" s="60" t="s">
        <v>40</v>
      </c>
      <c r="D59" s="60" t="s">
        <v>264</v>
      </c>
      <c r="E59" s="61" t="s">
        <v>60</v>
      </c>
      <c r="F59" s="62">
        <f>F60</f>
        <v>39.14</v>
      </c>
    </row>
    <row r="60" spans="1:6" s="8" customFormat="1" ht="21.75" customHeight="1">
      <c r="A60" s="10" t="s">
        <v>10</v>
      </c>
      <c r="B60" s="59" t="s">
        <v>39</v>
      </c>
      <c r="C60" s="60" t="s">
        <v>40</v>
      </c>
      <c r="D60" s="60" t="s">
        <v>264</v>
      </c>
      <c r="E60" s="61" t="s">
        <v>41</v>
      </c>
      <c r="F60" s="62">
        <f>F61+F62+F63</f>
        <v>39.14</v>
      </c>
    </row>
    <row r="61" spans="1:6" s="8" customFormat="1" ht="21.75" customHeight="1">
      <c r="A61" s="10" t="s">
        <v>11</v>
      </c>
      <c r="B61" s="59" t="s">
        <v>39</v>
      </c>
      <c r="C61" s="60" t="s">
        <v>40</v>
      </c>
      <c r="D61" s="60" t="s">
        <v>264</v>
      </c>
      <c r="E61" s="61" t="s">
        <v>61</v>
      </c>
      <c r="F61" s="62">
        <v>12.07</v>
      </c>
    </row>
    <row r="62" spans="1:6" s="8" customFormat="1" ht="15" customHeight="1">
      <c r="A62" s="9" t="s">
        <v>259</v>
      </c>
      <c r="B62" s="59"/>
      <c r="C62" s="60"/>
      <c r="D62" s="60"/>
      <c r="E62" s="61"/>
      <c r="F62" s="62">
        <v>15</v>
      </c>
    </row>
    <row r="63" spans="1:6" s="8" customFormat="1" ht="12" customHeight="1" thickBot="1">
      <c r="A63" s="10" t="s">
        <v>12</v>
      </c>
      <c r="B63" s="59" t="s">
        <v>39</v>
      </c>
      <c r="C63" s="60" t="s">
        <v>40</v>
      </c>
      <c r="D63" s="60" t="s">
        <v>264</v>
      </c>
      <c r="E63" s="61" t="s">
        <v>62</v>
      </c>
      <c r="F63" s="62">
        <v>12.07</v>
      </c>
    </row>
    <row r="64" spans="1:7" s="7" customFormat="1" ht="15" customHeight="1" thickBot="1">
      <c r="A64" s="16" t="s">
        <v>20</v>
      </c>
      <c r="B64" s="17" t="s">
        <v>40</v>
      </c>
      <c r="C64" s="18" t="s">
        <v>36</v>
      </c>
      <c r="D64" s="18" t="s">
        <v>55</v>
      </c>
      <c r="E64" s="19" t="s">
        <v>37</v>
      </c>
      <c r="F64" s="20">
        <f aca="true" t="shared" si="0" ref="F64:F70">F65</f>
        <v>15</v>
      </c>
      <c r="G64" s="24"/>
    </row>
    <row r="65" spans="1:7" ht="12" customHeight="1">
      <c r="A65" s="15" t="s">
        <v>269</v>
      </c>
      <c r="B65" s="52" t="s">
        <v>40</v>
      </c>
      <c r="C65" s="45" t="s">
        <v>43</v>
      </c>
      <c r="D65" s="102" t="s">
        <v>55</v>
      </c>
      <c r="E65" s="53" t="s">
        <v>37</v>
      </c>
      <c r="F65" s="56">
        <f>F67</f>
        <v>15</v>
      </c>
      <c r="G65" s="8"/>
    </row>
    <row r="66" spans="1:7" ht="21.75" customHeight="1">
      <c r="A66" s="9" t="s">
        <v>319</v>
      </c>
      <c r="B66" s="47" t="s">
        <v>40</v>
      </c>
      <c r="C66" s="48" t="s">
        <v>43</v>
      </c>
      <c r="D66" s="60" t="s">
        <v>300</v>
      </c>
      <c r="E66" s="49" t="s">
        <v>37</v>
      </c>
      <c r="F66" s="55">
        <f t="shared" si="0"/>
        <v>15</v>
      </c>
      <c r="G66" s="8"/>
    </row>
    <row r="67" spans="1:7" ht="12" customHeight="1">
      <c r="A67" s="9" t="s">
        <v>302</v>
      </c>
      <c r="B67" s="47" t="s">
        <v>40</v>
      </c>
      <c r="C67" s="48" t="s">
        <v>43</v>
      </c>
      <c r="D67" s="60" t="s">
        <v>301</v>
      </c>
      <c r="E67" s="49" t="s">
        <v>37</v>
      </c>
      <c r="F67" s="55">
        <f t="shared" si="0"/>
        <v>15</v>
      </c>
      <c r="G67" s="8"/>
    </row>
    <row r="68" spans="1:7" ht="12" customHeight="1">
      <c r="A68" s="9" t="s">
        <v>303</v>
      </c>
      <c r="B68" s="47" t="s">
        <v>40</v>
      </c>
      <c r="C68" s="48" t="s">
        <v>43</v>
      </c>
      <c r="D68" s="60" t="s">
        <v>267</v>
      </c>
      <c r="E68" s="49" t="s">
        <v>37</v>
      </c>
      <c r="F68" s="55">
        <f t="shared" si="0"/>
        <v>15</v>
      </c>
      <c r="G68" s="8"/>
    </row>
    <row r="69" spans="1:7" ht="21.75" customHeight="1">
      <c r="A69" s="9" t="s">
        <v>9</v>
      </c>
      <c r="B69" s="47" t="s">
        <v>40</v>
      </c>
      <c r="C69" s="48" t="s">
        <v>43</v>
      </c>
      <c r="D69" s="60" t="s">
        <v>267</v>
      </c>
      <c r="E69" s="49" t="s">
        <v>60</v>
      </c>
      <c r="F69" s="55">
        <f t="shared" si="0"/>
        <v>15</v>
      </c>
      <c r="G69" s="8"/>
    </row>
    <row r="70" spans="1:7" ht="21.75" customHeight="1">
      <c r="A70" s="9" t="s">
        <v>10</v>
      </c>
      <c r="B70" s="47" t="s">
        <v>40</v>
      </c>
      <c r="C70" s="48" t="s">
        <v>43</v>
      </c>
      <c r="D70" s="60" t="s">
        <v>267</v>
      </c>
      <c r="E70" s="49" t="s">
        <v>41</v>
      </c>
      <c r="F70" s="55">
        <f t="shared" si="0"/>
        <v>15</v>
      </c>
      <c r="G70" s="8"/>
    </row>
    <row r="71" spans="1:7" ht="12" customHeight="1" thickBot="1">
      <c r="A71" s="11" t="s">
        <v>12</v>
      </c>
      <c r="B71" s="67" t="s">
        <v>40</v>
      </c>
      <c r="C71" s="68" t="s">
        <v>43</v>
      </c>
      <c r="D71" s="64" t="s">
        <v>267</v>
      </c>
      <c r="E71" s="69" t="s">
        <v>62</v>
      </c>
      <c r="F71" s="70">
        <v>15</v>
      </c>
      <c r="G71" s="8"/>
    </row>
    <row r="72" spans="1:8" s="7" customFormat="1" ht="15" customHeight="1" thickBot="1">
      <c r="A72" s="16" t="s">
        <v>21</v>
      </c>
      <c r="B72" s="17" t="s">
        <v>46</v>
      </c>
      <c r="C72" s="18" t="s">
        <v>36</v>
      </c>
      <c r="D72" s="18" t="s">
        <v>55</v>
      </c>
      <c r="E72" s="19" t="s">
        <v>37</v>
      </c>
      <c r="F72" s="97">
        <f>F74+F86+F91</f>
        <v>1691.5</v>
      </c>
      <c r="G72" s="24"/>
      <c r="H72" s="101"/>
    </row>
    <row r="73" spans="1:8" ht="12" customHeight="1">
      <c r="A73" s="15" t="s">
        <v>22</v>
      </c>
      <c r="B73" s="52" t="s">
        <v>46</v>
      </c>
      <c r="C73" s="45" t="s">
        <v>67</v>
      </c>
      <c r="D73" s="102" t="s">
        <v>55</v>
      </c>
      <c r="E73" s="53" t="s">
        <v>37</v>
      </c>
      <c r="F73" s="98">
        <f>F74+F86+F91</f>
        <v>1691.5</v>
      </c>
      <c r="G73" s="8"/>
      <c r="H73" s="101"/>
    </row>
    <row r="74" spans="1:7" ht="21.75" customHeight="1">
      <c r="A74" s="9" t="s">
        <v>320</v>
      </c>
      <c r="B74" s="47" t="s">
        <v>46</v>
      </c>
      <c r="C74" s="48" t="s">
        <v>67</v>
      </c>
      <c r="D74" s="60" t="s">
        <v>276</v>
      </c>
      <c r="E74" s="49" t="s">
        <v>37</v>
      </c>
      <c r="F74" s="62">
        <f>F75+F81</f>
        <v>1541</v>
      </c>
      <c r="G74" s="8"/>
    </row>
    <row r="75" spans="1:7" ht="12" customHeight="1">
      <c r="A75" s="9" t="s">
        <v>281</v>
      </c>
      <c r="B75" s="47" t="s">
        <v>46</v>
      </c>
      <c r="C75" s="48" t="s">
        <v>67</v>
      </c>
      <c r="D75" s="60" t="s">
        <v>277</v>
      </c>
      <c r="E75" s="49" t="s">
        <v>37</v>
      </c>
      <c r="F75" s="128">
        <v>455</v>
      </c>
      <c r="G75" s="23"/>
    </row>
    <row r="76" spans="1:7" ht="12" customHeight="1">
      <c r="A76" s="9" t="s">
        <v>278</v>
      </c>
      <c r="B76" s="47" t="s">
        <v>46</v>
      </c>
      <c r="C76" s="48" t="s">
        <v>67</v>
      </c>
      <c r="D76" s="60" t="s">
        <v>270</v>
      </c>
      <c r="E76" s="49" t="s">
        <v>37</v>
      </c>
      <c r="F76" s="62">
        <v>455</v>
      </c>
      <c r="G76" s="8"/>
    </row>
    <row r="77" spans="1:6" s="8" customFormat="1" ht="21.75" customHeight="1">
      <c r="A77" s="10" t="s">
        <v>9</v>
      </c>
      <c r="B77" s="59" t="s">
        <v>46</v>
      </c>
      <c r="C77" s="60" t="s">
        <v>67</v>
      </c>
      <c r="D77" s="60" t="s">
        <v>270</v>
      </c>
      <c r="E77" s="61" t="s">
        <v>60</v>
      </c>
      <c r="F77" s="62">
        <v>455</v>
      </c>
    </row>
    <row r="78" spans="1:6" s="8" customFormat="1" ht="21.75" customHeight="1">
      <c r="A78" s="10" t="s">
        <v>10</v>
      </c>
      <c r="B78" s="59" t="s">
        <v>46</v>
      </c>
      <c r="C78" s="60" t="s">
        <v>67</v>
      </c>
      <c r="D78" s="60" t="s">
        <v>270</v>
      </c>
      <c r="E78" s="61" t="s">
        <v>41</v>
      </c>
      <c r="F78" s="62">
        <f>F79+F80</f>
        <v>455</v>
      </c>
    </row>
    <row r="79" spans="1:6" s="8" customFormat="1" ht="12" customHeight="1">
      <c r="A79" s="10" t="s">
        <v>12</v>
      </c>
      <c r="B79" s="59" t="s">
        <v>46</v>
      </c>
      <c r="C79" s="60" t="s">
        <v>67</v>
      </c>
      <c r="D79" s="60" t="s">
        <v>270</v>
      </c>
      <c r="E79" s="61" t="s">
        <v>62</v>
      </c>
      <c r="F79" s="62">
        <v>345</v>
      </c>
    </row>
    <row r="80" spans="1:6" s="8" customFormat="1" ht="12" customHeight="1">
      <c r="A80" s="10" t="s">
        <v>259</v>
      </c>
      <c r="B80" s="59" t="s">
        <v>46</v>
      </c>
      <c r="C80" s="60" t="s">
        <v>67</v>
      </c>
      <c r="D80" s="60" t="s">
        <v>270</v>
      </c>
      <c r="E80" s="61" t="s">
        <v>258</v>
      </c>
      <c r="F80" s="62">
        <v>110</v>
      </c>
    </row>
    <row r="81" spans="1:8" ht="15" customHeight="1">
      <c r="A81" s="9" t="s">
        <v>282</v>
      </c>
      <c r="B81" s="47" t="s">
        <v>46</v>
      </c>
      <c r="C81" s="48" t="s">
        <v>67</v>
      </c>
      <c r="D81" s="60" t="s">
        <v>279</v>
      </c>
      <c r="E81" s="49" t="s">
        <v>37</v>
      </c>
      <c r="F81" s="62">
        <f>F82</f>
        <v>1086</v>
      </c>
      <c r="G81" s="8"/>
      <c r="H81" s="44"/>
    </row>
    <row r="82" spans="1:7" ht="12" customHeight="1">
      <c r="A82" s="9" t="s">
        <v>280</v>
      </c>
      <c r="B82" s="47" t="s">
        <v>46</v>
      </c>
      <c r="C82" s="48" t="s">
        <v>67</v>
      </c>
      <c r="D82" s="60" t="s">
        <v>271</v>
      </c>
      <c r="E82" s="49" t="s">
        <v>37</v>
      </c>
      <c r="F82" s="62">
        <f>F83</f>
        <v>1086</v>
      </c>
      <c r="G82" s="23"/>
    </row>
    <row r="83" spans="1:6" s="8" customFormat="1" ht="21.75" customHeight="1">
      <c r="A83" s="10" t="s">
        <v>9</v>
      </c>
      <c r="B83" s="59" t="s">
        <v>46</v>
      </c>
      <c r="C83" s="60" t="s">
        <v>67</v>
      </c>
      <c r="D83" s="60" t="s">
        <v>271</v>
      </c>
      <c r="E83" s="61" t="s">
        <v>60</v>
      </c>
      <c r="F83" s="62">
        <f>F84</f>
        <v>1086</v>
      </c>
    </row>
    <row r="84" spans="1:6" s="8" customFormat="1" ht="21.75" customHeight="1">
      <c r="A84" s="10" t="s">
        <v>10</v>
      </c>
      <c r="B84" s="59" t="s">
        <v>46</v>
      </c>
      <c r="C84" s="60" t="s">
        <v>67</v>
      </c>
      <c r="D84" s="60" t="s">
        <v>271</v>
      </c>
      <c r="E84" s="61" t="s">
        <v>41</v>
      </c>
      <c r="F84" s="62">
        <f>F85</f>
        <v>1086</v>
      </c>
    </row>
    <row r="85" spans="1:6" s="8" customFormat="1" ht="12" customHeight="1">
      <c r="A85" s="10" t="s">
        <v>12</v>
      </c>
      <c r="B85" s="59" t="s">
        <v>46</v>
      </c>
      <c r="C85" s="60" t="s">
        <v>67</v>
      </c>
      <c r="D85" s="60" t="s">
        <v>271</v>
      </c>
      <c r="E85" s="61" t="s">
        <v>62</v>
      </c>
      <c r="F85" s="62">
        <v>1086</v>
      </c>
    </row>
    <row r="86" spans="1:7" ht="12" customHeight="1">
      <c r="A86" s="9" t="s">
        <v>283</v>
      </c>
      <c r="B86" s="47" t="s">
        <v>46</v>
      </c>
      <c r="C86" s="48" t="s">
        <v>67</v>
      </c>
      <c r="D86" s="60" t="s">
        <v>285</v>
      </c>
      <c r="E86" s="49" t="s">
        <v>37</v>
      </c>
      <c r="F86" s="128">
        <v>100</v>
      </c>
      <c r="G86" s="8"/>
    </row>
    <row r="87" spans="1:7" ht="12" customHeight="1">
      <c r="A87" s="9" t="s">
        <v>284</v>
      </c>
      <c r="B87" s="47" t="s">
        <v>46</v>
      </c>
      <c r="C87" s="48" t="s">
        <v>67</v>
      </c>
      <c r="D87" s="60" t="s">
        <v>272</v>
      </c>
      <c r="E87" s="49" t="s">
        <v>37</v>
      </c>
      <c r="F87" s="62">
        <v>100</v>
      </c>
      <c r="G87" s="8"/>
    </row>
    <row r="88" spans="1:6" s="8" customFormat="1" ht="21.75" customHeight="1">
      <c r="A88" s="10" t="s">
        <v>9</v>
      </c>
      <c r="B88" s="59" t="s">
        <v>46</v>
      </c>
      <c r="C88" s="60" t="s">
        <v>67</v>
      </c>
      <c r="D88" s="60" t="s">
        <v>272</v>
      </c>
      <c r="E88" s="61" t="s">
        <v>60</v>
      </c>
      <c r="F88" s="62">
        <v>100</v>
      </c>
    </row>
    <row r="89" spans="1:6" s="8" customFormat="1" ht="21.75" customHeight="1">
      <c r="A89" s="10" t="s">
        <v>10</v>
      </c>
      <c r="B89" s="59" t="s">
        <v>46</v>
      </c>
      <c r="C89" s="60" t="s">
        <v>67</v>
      </c>
      <c r="D89" s="60" t="s">
        <v>272</v>
      </c>
      <c r="E89" s="61" t="s">
        <v>41</v>
      </c>
      <c r="F89" s="62">
        <v>100</v>
      </c>
    </row>
    <row r="90" spans="1:6" s="8" customFormat="1" ht="12" customHeight="1">
      <c r="A90" s="10" t="s">
        <v>12</v>
      </c>
      <c r="B90" s="59" t="s">
        <v>46</v>
      </c>
      <c r="C90" s="60" t="s">
        <v>67</v>
      </c>
      <c r="D90" s="60" t="s">
        <v>272</v>
      </c>
      <c r="E90" s="61" t="s">
        <v>62</v>
      </c>
      <c r="F90" s="62">
        <v>100</v>
      </c>
    </row>
    <row r="91" spans="1:7" ht="12" customHeight="1">
      <c r="A91" s="15" t="s">
        <v>288</v>
      </c>
      <c r="B91" s="52" t="s">
        <v>46</v>
      </c>
      <c r="C91" s="45" t="s">
        <v>273</v>
      </c>
      <c r="D91" s="102" t="s">
        <v>55</v>
      </c>
      <c r="E91" s="53" t="s">
        <v>37</v>
      </c>
      <c r="F91" s="129">
        <f aca="true" t="shared" si="1" ref="F91:F96">F92</f>
        <v>50.5</v>
      </c>
      <c r="G91" s="8"/>
    </row>
    <row r="92" spans="1:7" ht="21.75" customHeight="1">
      <c r="A92" s="9" t="s">
        <v>321</v>
      </c>
      <c r="B92" s="47" t="s">
        <v>46</v>
      </c>
      <c r="C92" s="48" t="s">
        <v>273</v>
      </c>
      <c r="D92" s="60" t="s">
        <v>276</v>
      </c>
      <c r="E92" s="49" t="s">
        <v>37</v>
      </c>
      <c r="F92" s="128">
        <f t="shared" si="1"/>
        <v>50.5</v>
      </c>
      <c r="G92" s="8"/>
    </row>
    <row r="93" spans="1:7" ht="12" customHeight="1">
      <c r="A93" s="15" t="s">
        <v>283</v>
      </c>
      <c r="B93" s="52" t="s">
        <v>46</v>
      </c>
      <c r="C93" s="45" t="s">
        <v>273</v>
      </c>
      <c r="D93" s="102" t="s">
        <v>285</v>
      </c>
      <c r="E93" s="53" t="s">
        <v>37</v>
      </c>
      <c r="F93" s="98">
        <f t="shared" si="1"/>
        <v>50.5</v>
      </c>
      <c r="G93" s="8"/>
    </row>
    <row r="94" spans="1:7" ht="12" customHeight="1">
      <c r="A94" s="9" t="s">
        <v>284</v>
      </c>
      <c r="B94" s="47" t="s">
        <v>46</v>
      </c>
      <c r="C94" s="48" t="s">
        <v>273</v>
      </c>
      <c r="D94" s="60" t="s">
        <v>272</v>
      </c>
      <c r="E94" s="49" t="s">
        <v>37</v>
      </c>
      <c r="F94" s="62">
        <f t="shared" si="1"/>
        <v>50.5</v>
      </c>
      <c r="G94" s="8"/>
    </row>
    <row r="95" spans="1:6" s="8" customFormat="1" ht="21.75" customHeight="1">
      <c r="A95" s="10" t="s">
        <v>9</v>
      </c>
      <c r="B95" s="59" t="s">
        <v>46</v>
      </c>
      <c r="C95" s="60" t="s">
        <v>273</v>
      </c>
      <c r="D95" s="60" t="s">
        <v>272</v>
      </c>
      <c r="E95" s="61" t="s">
        <v>60</v>
      </c>
      <c r="F95" s="62">
        <f t="shared" si="1"/>
        <v>50.5</v>
      </c>
    </row>
    <row r="96" spans="1:6" s="8" customFormat="1" ht="21.75" customHeight="1">
      <c r="A96" s="10" t="s">
        <v>10</v>
      </c>
      <c r="B96" s="59" t="s">
        <v>46</v>
      </c>
      <c r="C96" s="60" t="s">
        <v>273</v>
      </c>
      <c r="D96" s="60" t="s">
        <v>272</v>
      </c>
      <c r="E96" s="61" t="s">
        <v>41</v>
      </c>
      <c r="F96" s="62">
        <f t="shared" si="1"/>
        <v>50.5</v>
      </c>
    </row>
    <row r="97" spans="1:6" s="8" customFormat="1" ht="12" customHeight="1">
      <c r="A97" s="10" t="s">
        <v>12</v>
      </c>
      <c r="B97" s="59" t="s">
        <v>46</v>
      </c>
      <c r="C97" s="60" t="s">
        <v>273</v>
      </c>
      <c r="D97" s="60" t="s">
        <v>272</v>
      </c>
      <c r="E97" s="61" t="s">
        <v>62</v>
      </c>
      <c r="F97" s="62">
        <v>50.5</v>
      </c>
    </row>
    <row r="98" spans="1:7" ht="33.75" customHeight="1">
      <c r="A98" s="113" t="s">
        <v>322</v>
      </c>
      <c r="B98" s="114" t="s">
        <v>46</v>
      </c>
      <c r="C98" s="115" t="s">
        <v>273</v>
      </c>
      <c r="D98" s="116" t="s">
        <v>286</v>
      </c>
      <c r="E98" s="117" t="s">
        <v>37</v>
      </c>
      <c r="F98" s="127">
        <v>0</v>
      </c>
      <c r="G98" s="8"/>
    </row>
    <row r="99" spans="1:7" ht="21.75" customHeight="1">
      <c r="A99" s="118" t="s">
        <v>290</v>
      </c>
      <c r="B99" s="119" t="s">
        <v>46</v>
      </c>
      <c r="C99" s="120" t="s">
        <v>273</v>
      </c>
      <c r="D99" s="121" t="s">
        <v>287</v>
      </c>
      <c r="E99" s="122" t="s">
        <v>37</v>
      </c>
      <c r="F99" s="123">
        <v>0</v>
      </c>
      <c r="G99" s="8"/>
    </row>
    <row r="100" spans="1:7" ht="21.75" customHeight="1">
      <c r="A100" s="113" t="s">
        <v>291</v>
      </c>
      <c r="B100" s="114" t="s">
        <v>46</v>
      </c>
      <c r="C100" s="115" t="s">
        <v>273</v>
      </c>
      <c r="D100" s="116" t="s">
        <v>268</v>
      </c>
      <c r="E100" s="117" t="s">
        <v>37</v>
      </c>
      <c r="F100" s="99">
        <v>0</v>
      </c>
      <c r="G100" s="8"/>
    </row>
    <row r="101" spans="1:6" s="8" customFormat="1" ht="21.75" customHeight="1">
      <c r="A101" s="124" t="s">
        <v>9</v>
      </c>
      <c r="B101" s="125" t="s">
        <v>46</v>
      </c>
      <c r="C101" s="116" t="s">
        <v>273</v>
      </c>
      <c r="D101" s="116" t="s">
        <v>268</v>
      </c>
      <c r="E101" s="126" t="s">
        <v>60</v>
      </c>
      <c r="F101" s="99">
        <v>0</v>
      </c>
    </row>
    <row r="102" spans="1:6" s="8" customFormat="1" ht="21.75" customHeight="1">
      <c r="A102" s="124" t="s">
        <v>10</v>
      </c>
      <c r="B102" s="125" t="s">
        <v>46</v>
      </c>
      <c r="C102" s="116" t="s">
        <v>273</v>
      </c>
      <c r="D102" s="116" t="s">
        <v>268</v>
      </c>
      <c r="E102" s="126" t="s">
        <v>41</v>
      </c>
      <c r="F102" s="99">
        <v>0</v>
      </c>
    </row>
    <row r="103" spans="1:6" s="8" customFormat="1" ht="12" customHeight="1" thickBot="1">
      <c r="A103" s="124" t="s">
        <v>12</v>
      </c>
      <c r="B103" s="125" t="s">
        <v>46</v>
      </c>
      <c r="C103" s="116" t="s">
        <v>273</v>
      </c>
      <c r="D103" s="116" t="s">
        <v>268</v>
      </c>
      <c r="E103" s="126" t="s">
        <v>62</v>
      </c>
      <c r="F103" s="99">
        <v>0</v>
      </c>
    </row>
    <row r="104" spans="1:7" s="7" customFormat="1" ht="15" customHeight="1" thickBot="1">
      <c r="A104" s="16" t="s">
        <v>23</v>
      </c>
      <c r="B104" s="17" t="s">
        <v>49</v>
      </c>
      <c r="C104" s="18" t="s">
        <v>36</v>
      </c>
      <c r="D104" s="18" t="s">
        <v>55</v>
      </c>
      <c r="E104" s="19" t="s">
        <v>37</v>
      </c>
      <c r="F104" s="20">
        <f>F105</f>
        <v>30</v>
      </c>
      <c r="G104" s="24"/>
    </row>
    <row r="105" spans="1:7" ht="16.5" customHeight="1">
      <c r="A105" s="71" t="s">
        <v>24</v>
      </c>
      <c r="B105" s="72" t="s">
        <v>49</v>
      </c>
      <c r="C105" s="73" t="s">
        <v>40</v>
      </c>
      <c r="D105" s="104" t="s">
        <v>55</v>
      </c>
      <c r="E105" s="74" t="s">
        <v>37</v>
      </c>
      <c r="F105" s="54">
        <f>F106</f>
        <v>30</v>
      </c>
      <c r="G105" s="8"/>
    </row>
    <row r="106" spans="1:8" ht="22.5" customHeight="1">
      <c r="A106" s="75" t="s">
        <v>323</v>
      </c>
      <c r="B106" s="47" t="s">
        <v>49</v>
      </c>
      <c r="C106" s="48" t="s">
        <v>40</v>
      </c>
      <c r="D106" s="60" t="s">
        <v>292</v>
      </c>
      <c r="E106" s="49" t="s">
        <v>37</v>
      </c>
      <c r="F106" s="55">
        <f>F109</f>
        <v>30</v>
      </c>
      <c r="G106" s="76"/>
      <c r="H106" s="28"/>
    </row>
    <row r="107" spans="1:8" ht="15.75" customHeight="1">
      <c r="A107" s="75" t="s">
        <v>294</v>
      </c>
      <c r="B107" s="47" t="s">
        <v>49</v>
      </c>
      <c r="C107" s="48" t="s">
        <v>40</v>
      </c>
      <c r="D107" s="60" t="s">
        <v>293</v>
      </c>
      <c r="E107" s="49" t="s">
        <v>37</v>
      </c>
      <c r="F107" s="55">
        <f>F110</f>
        <v>30</v>
      </c>
      <c r="G107" s="76"/>
      <c r="H107" s="28"/>
    </row>
    <row r="108" spans="1:8" ht="15.75" customHeight="1">
      <c r="A108" s="75" t="s">
        <v>295</v>
      </c>
      <c r="B108" s="47" t="s">
        <v>49</v>
      </c>
      <c r="C108" s="48" t="s">
        <v>40</v>
      </c>
      <c r="D108" s="60" t="s">
        <v>275</v>
      </c>
      <c r="E108" s="49" t="s">
        <v>37</v>
      </c>
      <c r="F108" s="55">
        <f>F111</f>
        <v>30</v>
      </c>
      <c r="G108" s="76"/>
      <c r="H108" s="28"/>
    </row>
    <row r="109" spans="1:7" ht="21" customHeight="1">
      <c r="A109" s="75" t="s">
        <v>9</v>
      </c>
      <c r="B109" s="47" t="s">
        <v>49</v>
      </c>
      <c r="C109" s="48" t="s">
        <v>40</v>
      </c>
      <c r="D109" s="60" t="s">
        <v>275</v>
      </c>
      <c r="E109" s="49" t="s">
        <v>60</v>
      </c>
      <c r="F109" s="55">
        <f>F110</f>
        <v>30</v>
      </c>
      <c r="G109" s="8"/>
    </row>
    <row r="110" spans="1:7" ht="22.5" customHeight="1">
      <c r="A110" s="75" t="s">
        <v>10</v>
      </c>
      <c r="B110" s="47" t="s">
        <v>49</v>
      </c>
      <c r="C110" s="48" t="s">
        <v>40</v>
      </c>
      <c r="D110" s="60" t="s">
        <v>275</v>
      </c>
      <c r="E110" s="49" t="s">
        <v>41</v>
      </c>
      <c r="F110" s="55">
        <f>F111</f>
        <v>30</v>
      </c>
      <c r="G110" s="8"/>
    </row>
    <row r="111" spans="1:7" ht="15" customHeight="1" thickBot="1">
      <c r="A111" s="75" t="s">
        <v>12</v>
      </c>
      <c r="B111" s="47" t="s">
        <v>49</v>
      </c>
      <c r="C111" s="48" t="s">
        <v>40</v>
      </c>
      <c r="D111" s="60" t="s">
        <v>275</v>
      </c>
      <c r="E111" s="49" t="s">
        <v>62</v>
      </c>
      <c r="F111" s="55">
        <v>30</v>
      </c>
      <c r="G111" s="8"/>
    </row>
    <row r="112" spans="1:7" s="7" customFormat="1" ht="15" customHeight="1" thickBot="1">
      <c r="A112" s="16" t="s">
        <v>25</v>
      </c>
      <c r="B112" s="17" t="s">
        <v>45</v>
      </c>
      <c r="C112" s="18" t="s">
        <v>36</v>
      </c>
      <c r="D112" s="18" t="s">
        <v>55</v>
      </c>
      <c r="E112" s="19" t="s">
        <v>37</v>
      </c>
      <c r="F112" s="20">
        <f>F113+F126</f>
        <v>1018.6</v>
      </c>
      <c r="G112" s="24"/>
    </row>
    <row r="113" spans="1:7" ht="12" customHeight="1">
      <c r="A113" s="15" t="s">
        <v>26</v>
      </c>
      <c r="B113" s="72" t="s">
        <v>45</v>
      </c>
      <c r="C113" s="73" t="s">
        <v>38</v>
      </c>
      <c r="D113" s="73" t="s">
        <v>55</v>
      </c>
      <c r="E113" s="80" t="s">
        <v>37</v>
      </c>
      <c r="F113" s="54">
        <f>F125+F121+F117</f>
        <v>1018.6</v>
      </c>
      <c r="G113" s="8"/>
    </row>
    <row r="114" spans="1:6" s="85" customFormat="1" ht="33.75">
      <c r="A114" s="81" t="s">
        <v>255</v>
      </c>
      <c r="B114" s="82" t="s">
        <v>45</v>
      </c>
      <c r="C114" s="83" t="s">
        <v>38</v>
      </c>
      <c r="D114" s="83" t="s">
        <v>265</v>
      </c>
      <c r="E114" s="84" t="s">
        <v>37</v>
      </c>
      <c r="F114" s="100">
        <v>75</v>
      </c>
    </row>
    <row r="115" spans="1:6" s="85" customFormat="1" ht="21.75" customHeight="1">
      <c r="A115" s="81" t="s">
        <v>27</v>
      </c>
      <c r="B115" s="82" t="s">
        <v>45</v>
      </c>
      <c r="C115" s="83" t="s">
        <v>38</v>
      </c>
      <c r="D115" s="83" t="s">
        <v>265</v>
      </c>
      <c r="E115" s="84" t="s">
        <v>68</v>
      </c>
      <c r="F115" s="100">
        <v>75</v>
      </c>
    </row>
    <row r="116" spans="1:6" s="85" customFormat="1" ht="12" customHeight="1">
      <c r="A116" s="81" t="s">
        <v>28</v>
      </c>
      <c r="B116" s="82" t="s">
        <v>45</v>
      </c>
      <c r="C116" s="83" t="s">
        <v>38</v>
      </c>
      <c r="D116" s="83" t="s">
        <v>265</v>
      </c>
      <c r="E116" s="84" t="s">
        <v>69</v>
      </c>
      <c r="F116" s="100">
        <v>75</v>
      </c>
    </row>
    <row r="117" spans="1:6" s="85" customFormat="1" ht="33.75">
      <c r="A117" s="81" t="s">
        <v>29</v>
      </c>
      <c r="B117" s="82" t="s">
        <v>45</v>
      </c>
      <c r="C117" s="83" t="s">
        <v>38</v>
      </c>
      <c r="D117" s="83" t="s">
        <v>265</v>
      </c>
      <c r="E117" s="84" t="s">
        <v>70</v>
      </c>
      <c r="F117" s="100">
        <v>75</v>
      </c>
    </row>
    <row r="118" spans="1:8" ht="34.5" customHeight="1">
      <c r="A118" s="75" t="s">
        <v>255</v>
      </c>
      <c r="B118" s="47" t="s">
        <v>45</v>
      </c>
      <c r="C118" s="48" t="s">
        <v>38</v>
      </c>
      <c r="D118" s="48" t="s">
        <v>266</v>
      </c>
      <c r="E118" s="86" t="s">
        <v>37</v>
      </c>
      <c r="F118" s="62">
        <f>F119</f>
        <v>18.75</v>
      </c>
      <c r="G118" s="28"/>
      <c r="H118" s="28"/>
    </row>
    <row r="119" spans="1:8" ht="24.75" customHeight="1">
      <c r="A119" s="75" t="s">
        <v>27</v>
      </c>
      <c r="B119" s="47" t="s">
        <v>45</v>
      </c>
      <c r="C119" s="48" t="s">
        <v>38</v>
      </c>
      <c r="D119" s="48" t="s">
        <v>266</v>
      </c>
      <c r="E119" s="86" t="s">
        <v>68</v>
      </c>
      <c r="F119" s="62">
        <f>F120</f>
        <v>18.75</v>
      </c>
      <c r="G119" s="28"/>
      <c r="H119" s="28"/>
    </row>
    <row r="120" spans="1:8" ht="15.75" customHeight="1">
      <c r="A120" s="75" t="s">
        <v>28</v>
      </c>
      <c r="B120" s="47" t="s">
        <v>45</v>
      </c>
      <c r="C120" s="48" t="s">
        <v>38</v>
      </c>
      <c r="D120" s="48" t="s">
        <v>266</v>
      </c>
      <c r="E120" s="86" t="s">
        <v>69</v>
      </c>
      <c r="F120" s="62">
        <f>F121</f>
        <v>18.75</v>
      </c>
      <c r="G120" s="28"/>
      <c r="H120" s="28"/>
    </row>
    <row r="121" spans="1:8" ht="33" customHeight="1">
      <c r="A121" s="75" t="s">
        <v>29</v>
      </c>
      <c r="B121" s="47" t="s">
        <v>45</v>
      </c>
      <c r="C121" s="48" t="s">
        <v>38</v>
      </c>
      <c r="D121" s="48" t="s">
        <v>266</v>
      </c>
      <c r="E121" s="86" t="s">
        <v>70</v>
      </c>
      <c r="F121" s="62">
        <v>18.75</v>
      </c>
      <c r="G121" s="28"/>
      <c r="H121" s="28"/>
    </row>
    <row r="122" spans="1:7" ht="16.5" customHeight="1">
      <c r="A122" s="9" t="s">
        <v>304</v>
      </c>
      <c r="B122" s="47" t="s">
        <v>45</v>
      </c>
      <c r="C122" s="48" t="s">
        <v>38</v>
      </c>
      <c r="D122" s="48" t="s">
        <v>263</v>
      </c>
      <c r="E122" s="86" t="s">
        <v>37</v>
      </c>
      <c r="F122" s="62">
        <f>F124</f>
        <v>924.85</v>
      </c>
      <c r="G122" s="8"/>
    </row>
    <row r="123" spans="1:7" ht="23.25" customHeight="1">
      <c r="A123" s="9" t="s">
        <v>27</v>
      </c>
      <c r="B123" s="47" t="s">
        <v>45</v>
      </c>
      <c r="C123" s="48" t="s">
        <v>38</v>
      </c>
      <c r="D123" s="48" t="s">
        <v>263</v>
      </c>
      <c r="E123" s="86" t="s">
        <v>68</v>
      </c>
      <c r="F123" s="62">
        <f>F124</f>
        <v>924.85</v>
      </c>
      <c r="G123" s="8"/>
    </row>
    <row r="124" spans="1:7" ht="17.25" customHeight="1">
      <c r="A124" s="9" t="s">
        <v>28</v>
      </c>
      <c r="B124" s="47" t="s">
        <v>45</v>
      </c>
      <c r="C124" s="48" t="s">
        <v>38</v>
      </c>
      <c r="D124" s="48" t="s">
        <v>263</v>
      </c>
      <c r="E124" s="86" t="s">
        <v>69</v>
      </c>
      <c r="F124" s="62">
        <f>F125</f>
        <v>924.85</v>
      </c>
      <c r="G124" s="8"/>
    </row>
    <row r="125" spans="1:7" ht="34.5" customHeight="1">
      <c r="A125" s="9" t="s">
        <v>29</v>
      </c>
      <c r="B125" s="47" t="s">
        <v>45</v>
      </c>
      <c r="C125" s="48" t="s">
        <v>38</v>
      </c>
      <c r="D125" s="48" t="s">
        <v>263</v>
      </c>
      <c r="E125" s="86" t="s">
        <v>70</v>
      </c>
      <c r="F125" s="62">
        <v>924.85</v>
      </c>
      <c r="G125" s="23"/>
    </row>
    <row r="126" spans="1:7" ht="17.25" customHeight="1">
      <c r="A126" s="9" t="s">
        <v>30</v>
      </c>
      <c r="B126" s="52" t="s">
        <v>45</v>
      </c>
      <c r="C126" s="45" t="s">
        <v>46</v>
      </c>
      <c r="D126" s="102" t="s">
        <v>55</v>
      </c>
      <c r="E126" s="87" t="s">
        <v>37</v>
      </c>
      <c r="F126" s="56">
        <v>0</v>
      </c>
      <c r="G126" s="8"/>
    </row>
    <row r="127" spans="1:7" ht="16.5" customHeight="1">
      <c r="A127" s="9" t="s">
        <v>304</v>
      </c>
      <c r="B127" s="52" t="s">
        <v>45</v>
      </c>
      <c r="C127" s="45" t="s">
        <v>46</v>
      </c>
      <c r="D127" s="102" t="s">
        <v>263</v>
      </c>
      <c r="E127" s="87" t="s">
        <v>37</v>
      </c>
      <c r="F127" s="56">
        <v>0</v>
      </c>
      <c r="G127" s="210" t="s">
        <v>357</v>
      </c>
    </row>
    <row r="128" spans="1:7" ht="22.5" customHeight="1">
      <c r="A128" s="9" t="s">
        <v>9</v>
      </c>
      <c r="B128" s="47" t="s">
        <v>45</v>
      </c>
      <c r="C128" s="48" t="s">
        <v>46</v>
      </c>
      <c r="D128" s="60" t="s">
        <v>263</v>
      </c>
      <c r="E128" s="86" t="s">
        <v>60</v>
      </c>
      <c r="F128" s="55">
        <v>0</v>
      </c>
      <c r="G128" s="8"/>
    </row>
    <row r="129" spans="1:7" ht="21.75" customHeight="1">
      <c r="A129" s="9" t="s">
        <v>10</v>
      </c>
      <c r="B129" s="47" t="s">
        <v>45</v>
      </c>
      <c r="C129" s="48" t="s">
        <v>46</v>
      </c>
      <c r="D129" s="60" t="s">
        <v>263</v>
      </c>
      <c r="E129" s="86" t="s">
        <v>41</v>
      </c>
      <c r="F129" s="55">
        <v>0</v>
      </c>
      <c r="G129" s="8"/>
    </row>
    <row r="130" spans="1:7" ht="15" customHeight="1" thickBot="1">
      <c r="A130" s="11" t="s">
        <v>12</v>
      </c>
      <c r="B130" s="77" t="s">
        <v>45</v>
      </c>
      <c r="C130" s="78" t="s">
        <v>46</v>
      </c>
      <c r="D130" s="103" t="s">
        <v>263</v>
      </c>
      <c r="E130" s="88" t="s">
        <v>62</v>
      </c>
      <c r="F130" s="89">
        <v>0</v>
      </c>
      <c r="G130" s="23"/>
    </row>
    <row r="131" spans="1:7" s="7" customFormat="1" ht="18" customHeight="1" thickBot="1">
      <c r="A131" s="16" t="s">
        <v>256</v>
      </c>
      <c r="B131" s="17" t="s">
        <v>241</v>
      </c>
      <c r="C131" s="18" t="s">
        <v>36</v>
      </c>
      <c r="D131" s="18" t="s">
        <v>55</v>
      </c>
      <c r="E131" s="19" t="s">
        <v>37</v>
      </c>
      <c r="F131" s="20">
        <f>F132</f>
        <v>5</v>
      </c>
      <c r="G131" s="24"/>
    </row>
    <row r="132" spans="1:7" ht="16.5" customHeight="1">
      <c r="A132" s="15" t="s">
        <v>257</v>
      </c>
      <c r="B132" s="52" t="s">
        <v>241</v>
      </c>
      <c r="C132" s="45" t="s">
        <v>49</v>
      </c>
      <c r="D132" s="102" t="s">
        <v>55</v>
      </c>
      <c r="E132" s="53" t="s">
        <v>37</v>
      </c>
      <c r="F132" s="90">
        <f>F135</f>
        <v>5</v>
      </c>
      <c r="G132" s="8"/>
    </row>
    <row r="133" spans="1:7" ht="32.25" customHeight="1">
      <c r="A133" s="9" t="s">
        <v>289</v>
      </c>
      <c r="B133" s="47" t="s">
        <v>46</v>
      </c>
      <c r="C133" s="48" t="s">
        <v>273</v>
      </c>
      <c r="D133" s="60" t="s">
        <v>286</v>
      </c>
      <c r="E133" s="49" t="s">
        <v>37</v>
      </c>
      <c r="F133" s="91">
        <f>F134</f>
        <v>5</v>
      </c>
      <c r="G133" s="8"/>
    </row>
    <row r="134" spans="1:7" ht="21" customHeight="1">
      <c r="A134" s="15" t="s">
        <v>290</v>
      </c>
      <c r="B134" s="52" t="s">
        <v>46</v>
      </c>
      <c r="C134" s="45" t="s">
        <v>273</v>
      </c>
      <c r="D134" s="102" t="s">
        <v>287</v>
      </c>
      <c r="E134" s="53" t="s">
        <v>37</v>
      </c>
      <c r="F134" s="91">
        <f>F135</f>
        <v>5</v>
      </c>
      <c r="G134" s="8"/>
    </row>
    <row r="135" spans="1:7" ht="21" customHeight="1">
      <c r="A135" s="9" t="s">
        <v>291</v>
      </c>
      <c r="B135" s="47" t="s">
        <v>46</v>
      </c>
      <c r="C135" s="48" t="s">
        <v>273</v>
      </c>
      <c r="D135" s="60" t="s">
        <v>268</v>
      </c>
      <c r="E135" s="49" t="s">
        <v>37</v>
      </c>
      <c r="F135" s="91">
        <f>F136</f>
        <v>5</v>
      </c>
      <c r="G135" s="8"/>
    </row>
    <row r="136" spans="1:7" ht="21.75" customHeight="1">
      <c r="A136" s="9" t="s">
        <v>9</v>
      </c>
      <c r="B136" s="47" t="s">
        <v>241</v>
      </c>
      <c r="C136" s="48" t="s">
        <v>49</v>
      </c>
      <c r="D136" s="60" t="s">
        <v>268</v>
      </c>
      <c r="E136" s="49" t="s">
        <v>60</v>
      </c>
      <c r="F136" s="91">
        <f>F137</f>
        <v>5</v>
      </c>
      <c r="G136" s="8"/>
    </row>
    <row r="137" spans="1:7" ht="20.25" customHeight="1">
      <c r="A137" s="9" t="s">
        <v>10</v>
      </c>
      <c r="B137" s="47" t="s">
        <v>241</v>
      </c>
      <c r="C137" s="48" t="s">
        <v>49</v>
      </c>
      <c r="D137" s="60" t="s">
        <v>268</v>
      </c>
      <c r="E137" s="49" t="s">
        <v>41</v>
      </c>
      <c r="F137" s="91">
        <f>F138</f>
        <v>5</v>
      </c>
      <c r="G137" s="8"/>
    </row>
    <row r="138" spans="1:7" ht="15" customHeight="1" thickBot="1">
      <c r="A138" s="9" t="s">
        <v>12</v>
      </c>
      <c r="B138" s="47" t="s">
        <v>241</v>
      </c>
      <c r="C138" s="48" t="s">
        <v>49</v>
      </c>
      <c r="D138" s="60" t="s">
        <v>268</v>
      </c>
      <c r="E138" s="49" t="s">
        <v>62</v>
      </c>
      <c r="F138" s="91">
        <v>5</v>
      </c>
      <c r="G138" s="8"/>
    </row>
    <row r="139" spans="1:7" s="7" customFormat="1" ht="17.25" customHeight="1" thickBot="1">
      <c r="A139" s="16" t="s">
        <v>31</v>
      </c>
      <c r="B139" s="17" t="s">
        <v>47</v>
      </c>
      <c r="C139" s="18" t="s">
        <v>36</v>
      </c>
      <c r="D139" s="18" t="s">
        <v>55</v>
      </c>
      <c r="E139" s="19" t="s">
        <v>37</v>
      </c>
      <c r="F139" s="20">
        <f>F140</f>
        <v>0</v>
      </c>
      <c r="G139" s="24"/>
    </row>
    <row r="140" spans="1:7" ht="16.5" customHeight="1">
      <c r="A140" s="15" t="s">
        <v>32</v>
      </c>
      <c r="B140" s="52" t="s">
        <v>47</v>
      </c>
      <c r="C140" s="45" t="s">
        <v>38</v>
      </c>
      <c r="D140" s="102" t="s">
        <v>55</v>
      </c>
      <c r="E140" s="53" t="s">
        <v>37</v>
      </c>
      <c r="F140" s="56">
        <f>F141</f>
        <v>0</v>
      </c>
      <c r="G140" s="8"/>
    </row>
    <row r="141" spans="1:7" ht="14.25" customHeight="1">
      <c r="A141" s="9" t="s">
        <v>304</v>
      </c>
      <c r="B141" s="47" t="s">
        <v>47</v>
      </c>
      <c r="C141" s="48" t="s">
        <v>38</v>
      </c>
      <c r="D141" s="60" t="s">
        <v>263</v>
      </c>
      <c r="E141" s="49" t="s">
        <v>37</v>
      </c>
      <c r="F141" s="55">
        <f>F142</f>
        <v>0</v>
      </c>
      <c r="G141" s="8"/>
    </row>
    <row r="142" spans="1:7" ht="17.25" customHeight="1">
      <c r="A142" s="9" t="s">
        <v>33</v>
      </c>
      <c r="B142" s="47" t="s">
        <v>47</v>
      </c>
      <c r="C142" s="48" t="s">
        <v>38</v>
      </c>
      <c r="D142" s="60" t="s">
        <v>263</v>
      </c>
      <c r="E142" s="49" t="s">
        <v>71</v>
      </c>
      <c r="F142" s="55">
        <f>F143</f>
        <v>0</v>
      </c>
      <c r="G142" s="8"/>
    </row>
    <row r="143" spans="1:7" ht="18" customHeight="1" thickBot="1">
      <c r="A143" s="9" t="s">
        <v>34</v>
      </c>
      <c r="B143" s="77" t="s">
        <v>47</v>
      </c>
      <c r="C143" s="78" t="s">
        <v>38</v>
      </c>
      <c r="D143" s="103" t="s">
        <v>263</v>
      </c>
      <c r="E143" s="79" t="s">
        <v>72</v>
      </c>
      <c r="F143" s="58">
        <v>0</v>
      </c>
      <c r="G143" s="8"/>
    </row>
    <row r="144" spans="1:8" ht="13.5" thickBot="1">
      <c r="A144" s="226">
        <f>F11+F52+F64+F72+F104+F112+F131+F139</f>
        <v>5272.85</v>
      </c>
      <c r="B144" s="227"/>
      <c r="C144" s="227"/>
      <c r="D144" s="227"/>
      <c r="E144" s="227"/>
      <c r="F144" s="228"/>
      <c r="G144" s="23"/>
      <c r="H144" s="44"/>
    </row>
    <row r="145" spans="6:7" ht="12.75">
      <c r="F145" s="23">
        <f>F11+F52+F64+F72+F104+F112+F131+F139</f>
        <v>5272.85</v>
      </c>
      <c r="G145" s="44"/>
    </row>
    <row r="146" ht="12.75">
      <c r="F146" s="23"/>
    </row>
  </sheetData>
  <sheetProtection/>
  <mergeCells count="8">
    <mergeCell ref="A144:F144"/>
    <mergeCell ref="A1:F1"/>
    <mergeCell ref="A2:F2"/>
    <mergeCell ref="A3:F3"/>
    <mergeCell ref="A4:F4"/>
    <mergeCell ref="A5:F5"/>
    <mergeCell ref="A7:E7"/>
    <mergeCell ref="A8:E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view="pageBreakPreview" zoomScale="60" zoomScalePageLayoutView="0" workbookViewId="0" topLeftCell="A118">
      <selection activeCell="A3" sqref="A3:G3"/>
    </sheetView>
  </sheetViews>
  <sheetFormatPr defaultColWidth="9.140625" defaultRowHeight="12.75"/>
  <cols>
    <col min="1" max="1" width="63.00390625" style="0" customWidth="1"/>
    <col min="2" max="2" width="4.7109375" style="0" customWidth="1"/>
    <col min="3" max="4" width="2.7109375" style="0" customWidth="1"/>
    <col min="5" max="5" width="9.57421875" style="0" customWidth="1"/>
    <col min="6" max="6" width="3.28125" style="4" customWidth="1"/>
    <col min="7" max="7" width="11.28125" style="4" customWidth="1"/>
    <col min="8" max="8" width="13.28125" style="4" customWidth="1"/>
    <col min="9" max="9" width="13.57421875" style="0" customWidth="1"/>
    <col min="10" max="11" width="11.7109375" style="0" bestFit="1" customWidth="1"/>
  </cols>
  <sheetData>
    <row r="1" spans="1:9" ht="12.75">
      <c r="A1" s="219" t="s">
        <v>349</v>
      </c>
      <c r="B1" s="229"/>
      <c r="C1" s="229"/>
      <c r="D1" s="229"/>
      <c r="E1" s="229"/>
      <c r="F1" s="229"/>
      <c r="G1" s="229"/>
      <c r="H1" s="93"/>
      <c r="I1" s="4"/>
    </row>
    <row r="2" spans="1:9" ht="12.75">
      <c r="A2" s="221" t="s">
        <v>50</v>
      </c>
      <c r="B2" s="221"/>
      <c r="C2" s="221"/>
      <c r="D2" s="221"/>
      <c r="E2" s="221"/>
      <c r="F2" s="221"/>
      <c r="G2" s="221"/>
      <c r="H2" s="92"/>
      <c r="I2" s="4"/>
    </row>
    <row r="3" spans="1:9" ht="12.75">
      <c r="A3" s="223" t="s">
        <v>356</v>
      </c>
      <c r="B3" s="223"/>
      <c r="C3" s="223"/>
      <c r="D3" s="223"/>
      <c r="E3" s="223"/>
      <c r="F3" s="223"/>
      <c r="G3" s="223"/>
      <c r="H3" s="92"/>
      <c r="I3" s="4"/>
    </row>
    <row r="4" spans="1:9" ht="12.75">
      <c r="A4" s="221" t="s">
        <v>207</v>
      </c>
      <c r="B4" s="221"/>
      <c r="C4" s="221"/>
      <c r="D4" s="221"/>
      <c r="E4" s="221"/>
      <c r="F4" s="221"/>
      <c r="G4" s="221"/>
      <c r="H4" s="92"/>
      <c r="I4" s="4"/>
    </row>
    <row r="5" spans="1:9" ht="12.75">
      <c r="A5" s="224" t="s">
        <v>338</v>
      </c>
      <c r="B5" s="224"/>
      <c r="C5" s="224"/>
      <c r="D5" s="224"/>
      <c r="E5" s="224"/>
      <c r="F5" s="224"/>
      <c r="G5" s="224"/>
      <c r="H5" s="92"/>
      <c r="I5" s="4"/>
    </row>
    <row r="6" spans="1:9" ht="12.75" customHeight="1">
      <c r="A6" s="2"/>
      <c r="B6" s="6"/>
      <c r="C6" s="6"/>
      <c r="D6" s="6"/>
      <c r="E6" s="3"/>
      <c r="F6" s="6"/>
      <c r="G6" s="6"/>
      <c r="H6" s="6"/>
      <c r="I6" s="6"/>
    </row>
    <row r="7" spans="1:9" ht="12.75" customHeight="1">
      <c r="A7" s="215" t="s">
        <v>345</v>
      </c>
      <c r="B7" s="215"/>
      <c r="C7" s="215"/>
      <c r="D7" s="215"/>
      <c r="E7" s="215"/>
      <c r="F7" s="215"/>
      <c r="G7" s="215"/>
      <c r="H7" s="94"/>
      <c r="I7" s="94"/>
    </row>
    <row r="8" spans="1:9" ht="12.75" customHeight="1" thickBot="1">
      <c r="A8" s="3"/>
      <c r="E8" s="1"/>
      <c r="I8" s="1"/>
    </row>
    <row r="9" spans="1:8" ht="39" customHeight="1" thickBot="1">
      <c r="A9" s="5" t="s">
        <v>1</v>
      </c>
      <c r="B9" s="12" t="s">
        <v>76</v>
      </c>
      <c r="C9" s="12" t="s">
        <v>51</v>
      </c>
      <c r="D9" s="13" t="s">
        <v>52</v>
      </c>
      <c r="E9" s="13" t="s">
        <v>53</v>
      </c>
      <c r="F9" s="13" t="s">
        <v>54</v>
      </c>
      <c r="G9" s="14" t="s">
        <v>35</v>
      </c>
      <c r="H9" s="8"/>
    </row>
    <row r="10" spans="1:8" ht="16.5" customHeight="1" thickBot="1">
      <c r="A10" s="16" t="s">
        <v>2</v>
      </c>
      <c r="B10" s="17" t="s">
        <v>0</v>
      </c>
      <c r="C10" s="17" t="s">
        <v>38</v>
      </c>
      <c r="D10" s="18" t="s">
        <v>36</v>
      </c>
      <c r="E10" s="18" t="s">
        <v>55</v>
      </c>
      <c r="F10" s="19" t="s">
        <v>37</v>
      </c>
      <c r="G10" s="20">
        <f>G11+G17+G37+G38+G42</f>
        <v>2334.85</v>
      </c>
      <c r="H10" s="23"/>
    </row>
    <row r="11" spans="1:8" ht="24" customHeight="1">
      <c r="A11" s="15" t="s">
        <v>208</v>
      </c>
      <c r="B11" s="52" t="s">
        <v>0</v>
      </c>
      <c r="C11" s="52" t="s">
        <v>38</v>
      </c>
      <c r="D11" s="45" t="s">
        <v>39</v>
      </c>
      <c r="E11" s="45" t="s">
        <v>55</v>
      </c>
      <c r="F11" s="53" t="s">
        <v>37</v>
      </c>
      <c r="G11" s="145">
        <f>G12</f>
        <v>814</v>
      </c>
      <c r="H11" s="8"/>
    </row>
    <row r="12" spans="1:8" ht="16.5" customHeight="1">
      <c r="A12" s="9" t="s">
        <v>296</v>
      </c>
      <c r="B12" s="47" t="s">
        <v>0</v>
      </c>
      <c r="C12" s="47" t="s">
        <v>38</v>
      </c>
      <c r="D12" s="48" t="s">
        <v>39</v>
      </c>
      <c r="E12" s="48" t="s">
        <v>260</v>
      </c>
      <c r="F12" s="49" t="s">
        <v>37</v>
      </c>
      <c r="G12" s="55">
        <f>G13</f>
        <v>814</v>
      </c>
      <c r="H12" s="8"/>
    </row>
    <row r="13" spans="1:8" ht="33.75" customHeight="1">
      <c r="A13" s="9" t="s">
        <v>4</v>
      </c>
      <c r="B13" s="47" t="s">
        <v>0</v>
      </c>
      <c r="C13" s="47" t="s">
        <v>38</v>
      </c>
      <c r="D13" s="48" t="s">
        <v>39</v>
      </c>
      <c r="E13" s="48" t="s">
        <v>260</v>
      </c>
      <c r="F13" s="49" t="s">
        <v>44</v>
      </c>
      <c r="G13" s="55">
        <f>G14</f>
        <v>814</v>
      </c>
      <c r="H13" s="8"/>
    </row>
    <row r="14" spans="1:8" ht="18.75" customHeight="1">
      <c r="A14" s="9" t="s">
        <v>5</v>
      </c>
      <c r="B14" s="47" t="s">
        <v>0</v>
      </c>
      <c r="C14" s="47" t="s">
        <v>38</v>
      </c>
      <c r="D14" s="48" t="s">
        <v>39</v>
      </c>
      <c r="E14" s="48" t="s">
        <v>260</v>
      </c>
      <c r="F14" s="49" t="s">
        <v>56</v>
      </c>
      <c r="G14" s="55">
        <f>G15+G16</f>
        <v>814</v>
      </c>
      <c r="H14" s="8"/>
    </row>
    <row r="15" spans="1:8" ht="16.5" customHeight="1">
      <c r="A15" s="9" t="s">
        <v>6</v>
      </c>
      <c r="B15" s="47" t="s">
        <v>0</v>
      </c>
      <c r="C15" s="47" t="s">
        <v>38</v>
      </c>
      <c r="D15" s="48" t="s">
        <v>39</v>
      </c>
      <c r="E15" s="48" t="s">
        <v>260</v>
      </c>
      <c r="F15" s="49" t="s">
        <v>57</v>
      </c>
      <c r="G15" s="62">
        <v>625</v>
      </c>
      <c r="H15" s="8"/>
    </row>
    <row r="16" spans="1:8" ht="34.5" customHeight="1">
      <c r="A16" s="9" t="s">
        <v>8</v>
      </c>
      <c r="B16" s="47" t="s">
        <v>0</v>
      </c>
      <c r="C16" s="47" t="s">
        <v>38</v>
      </c>
      <c r="D16" s="48" t="s">
        <v>39</v>
      </c>
      <c r="E16" s="48" t="s">
        <v>260</v>
      </c>
      <c r="F16" s="49" t="s">
        <v>59</v>
      </c>
      <c r="G16" s="62">
        <v>189</v>
      </c>
      <c r="H16" s="8"/>
    </row>
    <row r="17" spans="1:8" ht="36.75" customHeight="1">
      <c r="A17" s="15" t="s">
        <v>3</v>
      </c>
      <c r="B17" s="52" t="s">
        <v>0</v>
      </c>
      <c r="C17" s="52" t="s">
        <v>38</v>
      </c>
      <c r="D17" s="45" t="s">
        <v>46</v>
      </c>
      <c r="E17" s="45" t="s">
        <v>55</v>
      </c>
      <c r="F17" s="53" t="s">
        <v>37</v>
      </c>
      <c r="G17" s="144">
        <f>G18+G24+G29+G33</f>
        <v>1039.85</v>
      </c>
      <c r="H17" s="8"/>
    </row>
    <row r="18" spans="1:8" ht="16.5" customHeight="1">
      <c r="A18" s="9" t="s">
        <v>297</v>
      </c>
      <c r="B18" s="47" t="s">
        <v>0</v>
      </c>
      <c r="C18" s="47" t="s">
        <v>38</v>
      </c>
      <c r="D18" s="48" t="s">
        <v>46</v>
      </c>
      <c r="E18" s="48" t="s">
        <v>261</v>
      </c>
      <c r="F18" s="49" t="s">
        <v>37</v>
      </c>
      <c r="G18" s="55">
        <f>G19</f>
        <v>883.75</v>
      </c>
      <c r="H18" s="8"/>
    </row>
    <row r="19" spans="1:8" ht="33.75" customHeight="1">
      <c r="A19" s="9" t="s">
        <v>4</v>
      </c>
      <c r="B19" s="47" t="s">
        <v>0</v>
      </c>
      <c r="C19" s="47" t="s">
        <v>38</v>
      </c>
      <c r="D19" s="48" t="s">
        <v>46</v>
      </c>
      <c r="E19" s="48" t="s">
        <v>261</v>
      </c>
      <c r="F19" s="49" t="s">
        <v>44</v>
      </c>
      <c r="G19" s="55">
        <f>G20+G22</f>
        <v>883.75</v>
      </c>
      <c r="H19" s="8"/>
    </row>
    <row r="20" spans="1:8" ht="18.75" customHeight="1">
      <c r="A20" s="9" t="s">
        <v>5</v>
      </c>
      <c r="B20" s="47" t="s">
        <v>0</v>
      </c>
      <c r="C20" s="47" t="s">
        <v>38</v>
      </c>
      <c r="D20" s="48" t="s">
        <v>46</v>
      </c>
      <c r="E20" s="48" t="s">
        <v>261</v>
      </c>
      <c r="F20" s="49" t="s">
        <v>56</v>
      </c>
      <c r="G20" s="55">
        <f>G21+G23</f>
        <v>813.75</v>
      </c>
      <c r="H20" s="8"/>
    </row>
    <row r="21" spans="1:8" ht="16.5" customHeight="1">
      <c r="A21" s="9" t="s">
        <v>6</v>
      </c>
      <c r="B21" s="47" t="s">
        <v>0</v>
      </c>
      <c r="C21" s="47" t="s">
        <v>38</v>
      </c>
      <c r="D21" s="48" t="s">
        <v>46</v>
      </c>
      <c r="E21" s="48" t="s">
        <v>261</v>
      </c>
      <c r="F21" s="49" t="s">
        <v>57</v>
      </c>
      <c r="G21" s="62">
        <v>625</v>
      </c>
      <c r="H21" s="8"/>
    </row>
    <row r="22" spans="1:8" ht="21.75" customHeight="1">
      <c r="A22" s="9" t="s">
        <v>7</v>
      </c>
      <c r="B22" s="47" t="s">
        <v>0</v>
      </c>
      <c r="C22" s="47" t="s">
        <v>38</v>
      </c>
      <c r="D22" s="48" t="s">
        <v>46</v>
      </c>
      <c r="E22" s="48" t="s">
        <v>261</v>
      </c>
      <c r="F22" s="49" t="s">
        <v>58</v>
      </c>
      <c r="G22" s="62">
        <v>70</v>
      </c>
      <c r="H22" s="8"/>
    </row>
    <row r="23" spans="1:8" ht="34.5" customHeight="1">
      <c r="A23" s="9" t="s">
        <v>8</v>
      </c>
      <c r="B23" s="47" t="s">
        <v>0</v>
      </c>
      <c r="C23" s="47" t="s">
        <v>38</v>
      </c>
      <c r="D23" s="48" t="s">
        <v>46</v>
      </c>
      <c r="E23" s="48" t="s">
        <v>261</v>
      </c>
      <c r="F23" s="49" t="s">
        <v>59</v>
      </c>
      <c r="G23" s="62">
        <v>188.75</v>
      </c>
      <c r="H23" s="23"/>
    </row>
    <row r="24" spans="1:8" ht="21.75" customHeight="1">
      <c r="A24" s="9" t="s">
        <v>9</v>
      </c>
      <c r="B24" s="47" t="s">
        <v>0</v>
      </c>
      <c r="C24" s="47" t="s">
        <v>38</v>
      </c>
      <c r="D24" s="48" t="s">
        <v>46</v>
      </c>
      <c r="E24" s="48" t="s">
        <v>261</v>
      </c>
      <c r="F24" s="49" t="s">
        <v>60</v>
      </c>
      <c r="G24" s="143">
        <f>G25</f>
        <v>150.1</v>
      </c>
      <c r="H24" s="8"/>
    </row>
    <row r="25" spans="1:8" ht="21.75" customHeight="1">
      <c r="A25" s="9" t="s">
        <v>10</v>
      </c>
      <c r="B25" s="47" t="s">
        <v>0</v>
      </c>
      <c r="C25" s="47" t="s">
        <v>38</v>
      </c>
      <c r="D25" s="48" t="s">
        <v>46</v>
      </c>
      <c r="E25" s="48" t="s">
        <v>261</v>
      </c>
      <c r="F25" s="49" t="s">
        <v>41</v>
      </c>
      <c r="G25" s="55">
        <f>G26+G27+G28</f>
        <v>150.1</v>
      </c>
      <c r="H25" s="8"/>
    </row>
    <row r="26" spans="1:8" ht="21" customHeight="1">
      <c r="A26" s="9" t="s">
        <v>11</v>
      </c>
      <c r="B26" s="47" t="s">
        <v>0</v>
      </c>
      <c r="C26" s="47" t="s">
        <v>38</v>
      </c>
      <c r="D26" s="48" t="s">
        <v>46</v>
      </c>
      <c r="E26" s="48" t="s">
        <v>261</v>
      </c>
      <c r="F26" s="49" t="s">
        <v>61</v>
      </c>
      <c r="G26" s="62">
        <v>43.5</v>
      </c>
      <c r="H26" s="23"/>
    </row>
    <row r="27" spans="1:8" ht="15" customHeight="1">
      <c r="A27" s="9" t="s">
        <v>12</v>
      </c>
      <c r="B27" s="47" t="s">
        <v>0</v>
      </c>
      <c r="C27" s="47" t="s">
        <v>38</v>
      </c>
      <c r="D27" s="48" t="s">
        <v>46</v>
      </c>
      <c r="E27" s="48" t="s">
        <v>261</v>
      </c>
      <c r="F27" s="49" t="s">
        <v>62</v>
      </c>
      <c r="G27" s="62">
        <v>10</v>
      </c>
      <c r="H27" s="23"/>
    </row>
    <row r="28" spans="1:8" ht="15" customHeight="1">
      <c r="A28" s="9" t="s">
        <v>259</v>
      </c>
      <c r="B28" s="47" t="s">
        <v>0</v>
      </c>
      <c r="C28" s="47" t="s">
        <v>38</v>
      </c>
      <c r="D28" s="48" t="s">
        <v>46</v>
      </c>
      <c r="E28" s="48" t="s">
        <v>261</v>
      </c>
      <c r="F28" s="49" t="s">
        <v>258</v>
      </c>
      <c r="G28" s="62">
        <v>96.6</v>
      </c>
      <c r="H28" s="23"/>
    </row>
    <row r="29" spans="1:8" ht="13.5" customHeight="1">
      <c r="A29" s="9" t="s">
        <v>13</v>
      </c>
      <c r="B29" s="47" t="s">
        <v>0</v>
      </c>
      <c r="C29" s="47" t="s">
        <v>38</v>
      </c>
      <c r="D29" s="48" t="s">
        <v>46</v>
      </c>
      <c r="E29" s="48" t="s">
        <v>261</v>
      </c>
      <c r="F29" s="49" t="s">
        <v>63</v>
      </c>
      <c r="G29" s="128">
        <f>G30</f>
        <v>4</v>
      </c>
      <c r="H29" s="8"/>
    </row>
    <row r="30" spans="1:8" ht="17.25" customHeight="1">
      <c r="A30" s="9" t="s">
        <v>14</v>
      </c>
      <c r="B30" s="47" t="s">
        <v>0</v>
      </c>
      <c r="C30" s="47" t="s">
        <v>38</v>
      </c>
      <c r="D30" s="48" t="s">
        <v>46</v>
      </c>
      <c r="E30" s="48" t="s">
        <v>261</v>
      </c>
      <c r="F30" s="49" t="s">
        <v>64</v>
      </c>
      <c r="G30" s="62">
        <f>G31+G32</f>
        <v>4</v>
      </c>
      <c r="H30" s="8"/>
    </row>
    <row r="31" spans="1:8" ht="18.75" customHeight="1">
      <c r="A31" s="9" t="s">
        <v>15</v>
      </c>
      <c r="B31" s="47" t="s">
        <v>0</v>
      </c>
      <c r="C31" s="47" t="s">
        <v>38</v>
      </c>
      <c r="D31" s="48" t="s">
        <v>46</v>
      </c>
      <c r="E31" s="48" t="s">
        <v>261</v>
      </c>
      <c r="F31" s="49" t="s">
        <v>65</v>
      </c>
      <c r="G31" s="62">
        <v>2</v>
      </c>
      <c r="H31" s="23"/>
    </row>
    <row r="32" spans="1:8" ht="18" customHeight="1">
      <c r="A32" s="9" t="s">
        <v>16</v>
      </c>
      <c r="B32" s="47" t="s">
        <v>0</v>
      </c>
      <c r="C32" s="47" t="s">
        <v>38</v>
      </c>
      <c r="D32" s="48" t="s">
        <v>46</v>
      </c>
      <c r="E32" s="48" t="s">
        <v>261</v>
      </c>
      <c r="F32" s="49" t="s">
        <v>66</v>
      </c>
      <c r="G32" s="62">
        <v>2</v>
      </c>
      <c r="H32" s="23"/>
    </row>
    <row r="33" spans="1:8" ht="44.25" customHeight="1">
      <c r="A33" s="9" t="s">
        <v>298</v>
      </c>
      <c r="B33" s="47" t="s">
        <v>0</v>
      </c>
      <c r="C33" s="47" t="s">
        <v>38</v>
      </c>
      <c r="D33" s="48" t="s">
        <v>46</v>
      </c>
      <c r="E33" s="48" t="s">
        <v>262</v>
      </c>
      <c r="F33" s="49" t="s">
        <v>37</v>
      </c>
      <c r="G33" s="143">
        <f>G34</f>
        <v>2</v>
      </c>
      <c r="H33" s="8"/>
    </row>
    <row r="34" spans="1:8" ht="21" customHeight="1">
      <c r="A34" s="9" t="s">
        <v>9</v>
      </c>
      <c r="B34" s="47" t="s">
        <v>0</v>
      </c>
      <c r="C34" s="47" t="s">
        <v>38</v>
      </c>
      <c r="D34" s="48" t="s">
        <v>46</v>
      </c>
      <c r="E34" s="48" t="s">
        <v>262</v>
      </c>
      <c r="F34" s="49" t="s">
        <v>60</v>
      </c>
      <c r="G34" s="55">
        <f>G35</f>
        <v>2</v>
      </c>
      <c r="H34" s="8"/>
    </row>
    <row r="35" spans="1:8" ht="23.25" customHeight="1">
      <c r="A35" s="9" t="s">
        <v>10</v>
      </c>
      <c r="B35" s="47" t="s">
        <v>0</v>
      </c>
      <c r="C35" s="47" t="s">
        <v>38</v>
      </c>
      <c r="D35" s="48" t="s">
        <v>46</v>
      </c>
      <c r="E35" s="48" t="s">
        <v>262</v>
      </c>
      <c r="F35" s="49" t="s">
        <v>41</v>
      </c>
      <c r="G35" s="55">
        <f>G36</f>
        <v>2</v>
      </c>
      <c r="H35" s="8"/>
    </row>
    <row r="36" spans="1:8" ht="12" customHeight="1">
      <c r="A36" s="9" t="s">
        <v>12</v>
      </c>
      <c r="B36" s="47" t="s">
        <v>0</v>
      </c>
      <c r="C36" s="47" t="s">
        <v>38</v>
      </c>
      <c r="D36" s="48" t="s">
        <v>46</v>
      </c>
      <c r="E36" s="48" t="s">
        <v>262</v>
      </c>
      <c r="F36" s="49" t="s">
        <v>62</v>
      </c>
      <c r="G36" s="55">
        <v>2</v>
      </c>
      <c r="H36"/>
    </row>
    <row r="37" spans="1:8" ht="12" customHeight="1">
      <c r="A37" s="9" t="s">
        <v>344</v>
      </c>
      <c r="B37" s="47" t="s">
        <v>0</v>
      </c>
      <c r="C37" s="47" t="s">
        <v>38</v>
      </c>
      <c r="D37" s="48" t="s">
        <v>48</v>
      </c>
      <c r="E37" s="48" t="s">
        <v>263</v>
      </c>
      <c r="F37" s="49" t="s">
        <v>63</v>
      </c>
      <c r="G37" s="55">
        <v>240</v>
      </c>
      <c r="H37"/>
    </row>
    <row r="38" spans="1:8" ht="15" customHeight="1">
      <c r="A38" s="9" t="s">
        <v>240</v>
      </c>
      <c r="B38" s="43" t="s">
        <v>0</v>
      </c>
      <c r="C38" s="43" t="s">
        <v>38</v>
      </c>
      <c r="D38" s="48" t="s">
        <v>241</v>
      </c>
      <c r="E38" s="60" t="s">
        <v>55</v>
      </c>
      <c r="F38" s="49" t="s">
        <v>37</v>
      </c>
      <c r="G38" s="143">
        <f>G39</f>
        <v>1</v>
      </c>
      <c r="H38"/>
    </row>
    <row r="39" spans="1:8" ht="15" customHeight="1">
      <c r="A39" s="9" t="s">
        <v>304</v>
      </c>
      <c r="B39" s="43" t="s">
        <v>0</v>
      </c>
      <c r="C39" s="43" t="s">
        <v>38</v>
      </c>
      <c r="D39" s="48" t="s">
        <v>241</v>
      </c>
      <c r="E39" s="60" t="s">
        <v>263</v>
      </c>
      <c r="F39" s="49" t="s">
        <v>37</v>
      </c>
      <c r="G39" s="55">
        <f>G40</f>
        <v>1</v>
      </c>
      <c r="H39"/>
    </row>
    <row r="40" spans="1:8" ht="17.25" customHeight="1">
      <c r="A40" s="9" t="s">
        <v>13</v>
      </c>
      <c r="B40" s="43" t="s">
        <v>0</v>
      </c>
      <c r="C40" s="43" t="s">
        <v>38</v>
      </c>
      <c r="D40" s="48" t="s">
        <v>241</v>
      </c>
      <c r="E40" s="60" t="s">
        <v>263</v>
      </c>
      <c r="F40" s="49" t="s">
        <v>63</v>
      </c>
      <c r="G40" s="55">
        <f>G41</f>
        <v>1</v>
      </c>
      <c r="H40"/>
    </row>
    <row r="41" spans="1:8" ht="15.75" customHeight="1">
      <c r="A41" s="9" t="s">
        <v>242</v>
      </c>
      <c r="B41" s="43" t="s">
        <v>0</v>
      </c>
      <c r="C41" s="43" t="s">
        <v>38</v>
      </c>
      <c r="D41" s="48" t="s">
        <v>241</v>
      </c>
      <c r="E41" s="60" t="s">
        <v>263</v>
      </c>
      <c r="F41" s="49" t="s">
        <v>243</v>
      </c>
      <c r="G41" s="55">
        <v>1</v>
      </c>
      <c r="H41"/>
    </row>
    <row r="42" spans="1:8" ht="15" customHeight="1">
      <c r="A42" s="9" t="s">
        <v>351</v>
      </c>
      <c r="B42" s="47" t="s">
        <v>0</v>
      </c>
      <c r="C42" s="47" t="s">
        <v>38</v>
      </c>
      <c r="D42" s="48" t="s">
        <v>47</v>
      </c>
      <c r="E42" s="48" t="s">
        <v>55</v>
      </c>
      <c r="F42" s="49" t="s">
        <v>37</v>
      </c>
      <c r="G42" s="55">
        <f>G43</f>
        <v>240</v>
      </c>
      <c r="H42"/>
    </row>
    <row r="43" spans="1:8" ht="18" customHeight="1">
      <c r="A43" s="9" t="s">
        <v>304</v>
      </c>
      <c r="B43" s="47" t="s">
        <v>0</v>
      </c>
      <c r="C43" s="47" t="s">
        <v>38</v>
      </c>
      <c r="D43" s="48" t="s">
        <v>47</v>
      </c>
      <c r="E43" s="48" t="s">
        <v>263</v>
      </c>
      <c r="F43" s="49" t="s">
        <v>37</v>
      </c>
      <c r="G43" s="55">
        <f>G44</f>
        <v>240</v>
      </c>
      <c r="H43" s="8"/>
    </row>
    <row r="44" spans="1:8" ht="23.25" customHeight="1">
      <c r="A44" s="9" t="s">
        <v>9</v>
      </c>
      <c r="B44" s="47" t="s">
        <v>0</v>
      </c>
      <c r="C44" s="47" t="s">
        <v>38</v>
      </c>
      <c r="D44" s="48" t="s">
        <v>47</v>
      </c>
      <c r="E44" s="48" t="s">
        <v>263</v>
      </c>
      <c r="F44" s="49" t="s">
        <v>60</v>
      </c>
      <c r="G44" s="55">
        <f>G45</f>
        <v>240</v>
      </c>
      <c r="H44" s="8"/>
    </row>
    <row r="45" spans="1:8" ht="21.75" customHeight="1">
      <c r="A45" s="9" t="s">
        <v>10</v>
      </c>
      <c r="B45" s="47" t="s">
        <v>0</v>
      </c>
      <c r="C45" s="47" t="s">
        <v>38</v>
      </c>
      <c r="D45" s="48" t="s">
        <v>47</v>
      </c>
      <c r="E45" s="48" t="s">
        <v>263</v>
      </c>
      <c r="F45" s="49" t="s">
        <v>41</v>
      </c>
      <c r="G45" s="55">
        <f>G46+G47</f>
        <v>240</v>
      </c>
      <c r="H45" s="8"/>
    </row>
    <row r="46" spans="1:8" ht="21" customHeight="1">
      <c r="A46" s="9" t="s">
        <v>11</v>
      </c>
      <c r="B46" s="47" t="s">
        <v>0</v>
      </c>
      <c r="C46" s="47" t="s">
        <v>38</v>
      </c>
      <c r="D46" s="48" t="s">
        <v>47</v>
      </c>
      <c r="E46" s="48" t="s">
        <v>263</v>
      </c>
      <c r="F46" s="49" t="s">
        <v>61</v>
      </c>
      <c r="G46" s="55">
        <v>12</v>
      </c>
      <c r="H46" s="8"/>
    </row>
    <row r="47" spans="1:8" ht="18" customHeight="1">
      <c r="A47" s="9" t="s">
        <v>12</v>
      </c>
      <c r="B47" s="47" t="s">
        <v>0</v>
      </c>
      <c r="C47" s="47" t="s">
        <v>38</v>
      </c>
      <c r="D47" s="48" t="s">
        <v>47</v>
      </c>
      <c r="E47" s="48" t="s">
        <v>263</v>
      </c>
      <c r="F47" s="49" t="s">
        <v>258</v>
      </c>
      <c r="G47" s="55">
        <v>228</v>
      </c>
      <c r="H47" s="23"/>
    </row>
    <row r="48" spans="1:8" ht="14.25" customHeight="1">
      <c r="A48" s="9" t="s">
        <v>13</v>
      </c>
      <c r="B48" s="47" t="s">
        <v>0</v>
      </c>
      <c r="C48" s="47" t="s">
        <v>38</v>
      </c>
      <c r="D48" s="48" t="s">
        <v>47</v>
      </c>
      <c r="E48" s="48" t="s">
        <v>263</v>
      </c>
      <c r="F48" s="49" t="s">
        <v>63</v>
      </c>
      <c r="G48" s="56">
        <f>G49</f>
        <v>0</v>
      </c>
      <c r="H48" s="8"/>
    </row>
    <row r="49" spans="1:8" ht="15.75" customHeight="1">
      <c r="A49" s="9" t="s">
        <v>14</v>
      </c>
      <c r="B49" s="47" t="s">
        <v>0</v>
      </c>
      <c r="C49" s="47" t="s">
        <v>38</v>
      </c>
      <c r="D49" s="48" t="s">
        <v>47</v>
      </c>
      <c r="E49" s="48" t="s">
        <v>263</v>
      </c>
      <c r="F49" s="49" t="s">
        <v>64</v>
      </c>
      <c r="G49" s="55">
        <f>G50</f>
        <v>0</v>
      </c>
      <c r="H49" s="8"/>
    </row>
    <row r="50" spans="1:8" ht="13.5" customHeight="1" thickBot="1">
      <c r="A50" s="9" t="s">
        <v>16</v>
      </c>
      <c r="B50" s="47" t="s">
        <v>0</v>
      </c>
      <c r="C50" s="47" t="s">
        <v>38</v>
      </c>
      <c r="D50" s="48" t="s">
        <v>47</v>
      </c>
      <c r="E50" s="48" t="s">
        <v>263</v>
      </c>
      <c r="F50" s="49" t="s">
        <v>66</v>
      </c>
      <c r="G50" s="58">
        <v>0</v>
      </c>
      <c r="H50" s="8"/>
    </row>
    <row r="51" spans="1:8" s="7" customFormat="1" ht="19.5" customHeight="1" thickBot="1">
      <c r="A51" s="16" t="s">
        <v>18</v>
      </c>
      <c r="B51" s="17" t="s">
        <v>0</v>
      </c>
      <c r="C51" s="17" t="s">
        <v>39</v>
      </c>
      <c r="D51" s="18" t="s">
        <v>36</v>
      </c>
      <c r="E51" s="18" t="s">
        <v>55</v>
      </c>
      <c r="F51" s="19" t="s">
        <v>37</v>
      </c>
      <c r="G51" s="20">
        <f>G52</f>
        <v>177.89999999999998</v>
      </c>
      <c r="H51" s="24"/>
    </row>
    <row r="52" spans="1:8" ht="16.5" customHeight="1">
      <c r="A52" s="15" t="s">
        <v>19</v>
      </c>
      <c r="B52" s="52" t="s">
        <v>0</v>
      </c>
      <c r="C52" s="52" t="s">
        <v>39</v>
      </c>
      <c r="D52" s="45" t="s">
        <v>40</v>
      </c>
      <c r="E52" s="45" t="s">
        <v>55</v>
      </c>
      <c r="F52" s="53" t="s">
        <v>37</v>
      </c>
      <c r="G52" s="56">
        <f>G53</f>
        <v>177.89999999999998</v>
      </c>
      <c r="H52" s="8"/>
    </row>
    <row r="53" spans="1:7" s="8" customFormat="1" ht="32.25" customHeight="1">
      <c r="A53" s="10" t="s">
        <v>299</v>
      </c>
      <c r="B53" s="59" t="s">
        <v>0</v>
      </c>
      <c r="C53" s="59" t="s">
        <v>39</v>
      </c>
      <c r="D53" s="60" t="s">
        <v>40</v>
      </c>
      <c r="E53" s="60" t="s">
        <v>264</v>
      </c>
      <c r="F53" s="61" t="s">
        <v>37</v>
      </c>
      <c r="G53" s="62">
        <f>G54+G58</f>
        <v>177.89999999999998</v>
      </c>
    </row>
    <row r="54" spans="1:7" s="8" customFormat="1" ht="32.25" customHeight="1">
      <c r="A54" s="10" t="s">
        <v>4</v>
      </c>
      <c r="B54" s="59" t="s">
        <v>0</v>
      </c>
      <c r="C54" s="59" t="s">
        <v>39</v>
      </c>
      <c r="D54" s="60" t="s">
        <v>40</v>
      </c>
      <c r="E54" s="60" t="s">
        <v>264</v>
      </c>
      <c r="F54" s="61" t="s">
        <v>44</v>
      </c>
      <c r="G54" s="62">
        <f>G55</f>
        <v>138.76</v>
      </c>
    </row>
    <row r="55" spans="1:7" s="8" customFormat="1" ht="15" customHeight="1">
      <c r="A55" s="10" t="s">
        <v>5</v>
      </c>
      <c r="B55" s="59" t="s">
        <v>0</v>
      </c>
      <c r="C55" s="59" t="s">
        <v>39</v>
      </c>
      <c r="D55" s="60" t="s">
        <v>40</v>
      </c>
      <c r="E55" s="60" t="s">
        <v>264</v>
      </c>
      <c r="F55" s="61" t="s">
        <v>56</v>
      </c>
      <c r="G55" s="62">
        <f>G56+G57</f>
        <v>138.76</v>
      </c>
    </row>
    <row r="56" spans="1:7" s="8" customFormat="1" ht="15" customHeight="1">
      <c r="A56" s="10" t="s">
        <v>6</v>
      </c>
      <c r="B56" s="59" t="s">
        <v>0</v>
      </c>
      <c r="C56" s="59" t="s">
        <v>39</v>
      </c>
      <c r="D56" s="60" t="s">
        <v>40</v>
      </c>
      <c r="E56" s="60" t="s">
        <v>264</v>
      </c>
      <c r="F56" s="61" t="s">
        <v>57</v>
      </c>
      <c r="G56" s="62">
        <v>105.99</v>
      </c>
    </row>
    <row r="57" spans="1:7" s="8" customFormat="1" ht="33.75" customHeight="1">
      <c r="A57" s="21" t="s">
        <v>8</v>
      </c>
      <c r="B57" s="63" t="s">
        <v>0</v>
      </c>
      <c r="C57" s="63" t="s">
        <v>39</v>
      </c>
      <c r="D57" s="64" t="s">
        <v>40</v>
      </c>
      <c r="E57" s="64" t="s">
        <v>264</v>
      </c>
      <c r="F57" s="65" t="s">
        <v>59</v>
      </c>
      <c r="G57" s="66">
        <v>32.77</v>
      </c>
    </row>
    <row r="58" spans="1:7" s="8" customFormat="1" ht="27" customHeight="1">
      <c r="A58" s="10" t="s">
        <v>9</v>
      </c>
      <c r="B58" s="59" t="s">
        <v>0</v>
      </c>
      <c r="C58" s="59" t="s">
        <v>39</v>
      </c>
      <c r="D58" s="60" t="s">
        <v>40</v>
      </c>
      <c r="E58" s="60" t="s">
        <v>264</v>
      </c>
      <c r="F58" s="61" t="s">
        <v>60</v>
      </c>
      <c r="G58" s="62">
        <f>G59</f>
        <v>39.14</v>
      </c>
    </row>
    <row r="59" spans="1:7" s="8" customFormat="1" ht="21.75" customHeight="1">
      <c r="A59" s="10" t="s">
        <v>10</v>
      </c>
      <c r="B59" s="59" t="s">
        <v>0</v>
      </c>
      <c r="C59" s="59" t="s">
        <v>39</v>
      </c>
      <c r="D59" s="60" t="s">
        <v>40</v>
      </c>
      <c r="E59" s="60" t="s">
        <v>264</v>
      </c>
      <c r="F59" s="61" t="s">
        <v>41</v>
      </c>
      <c r="G59" s="62">
        <f>G60+G61+G62</f>
        <v>39.14</v>
      </c>
    </row>
    <row r="60" spans="1:7" s="8" customFormat="1" ht="21" customHeight="1">
      <c r="A60" s="10" t="s">
        <v>11</v>
      </c>
      <c r="B60" s="59" t="s">
        <v>0</v>
      </c>
      <c r="C60" s="59" t="s">
        <v>39</v>
      </c>
      <c r="D60" s="60" t="s">
        <v>40</v>
      </c>
      <c r="E60" s="60" t="s">
        <v>264</v>
      </c>
      <c r="F60" s="61" t="s">
        <v>61</v>
      </c>
      <c r="G60" s="62">
        <v>12.07</v>
      </c>
    </row>
    <row r="61" spans="1:7" s="8" customFormat="1" ht="15" customHeight="1">
      <c r="A61" s="10" t="s">
        <v>12</v>
      </c>
      <c r="B61" s="59" t="s">
        <v>0</v>
      </c>
      <c r="C61" s="59" t="s">
        <v>39</v>
      </c>
      <c r="D61" s="60" t="s">
        <v>40</v>
      </c>
      <c r="E61" s="60" t="s">
        <v>264</v>
      </c>
      <c r="F61" s="61" t="s">
        <v>62</v>
      </c>
      <c r="G61" s="62">
        <v>12.07</v>
      </c>
    </row>
    <row r="62" spans="1:7" s="8" customFormat="1" ht="15" customHeight="1" thickBot="1">
      <c r="A62" s="210" t="s">
        <v>352</v>
      </c>
      <c r="B62" s="59" t="s">
        <v>0</v>
      </c>
      <c r="C62" s="59" t="s">
        <v>39</v>
      </c>
      <c r="D62" s="60" t="s">
        <v>40</v>
      </c>
      <c r="E62" s="60" t="s">
        <v>264</v>
      </c>
      <c r="F62" s="61" t="s">
        <v>258</v>
      </c>
      <c r="G62" s="211">
        <v>15</v>
      </c>
    </row>
    <row r="63" spans="1:8" s="7" customFormat="1" ht="15.75" customHeight="1" thickBot="1">
      <c r="A63" s="16" t="s">
        <v>20</v>
      </c>
      <c r="B63" s="17" t="s">
        <v>0</v>
      </c>
      <c r="C63" s="17" t="s">
        <v>40</v>
      </c>
      <c r="D63" s="18" t="s">
        <v>36</v>
      </c>
      <c r="E63" s="18" t="s">
        <v>55</v>
      </c>
      <c r="F63" s="19" t="s">
        <v>37</v>
      </c>
      <c r="G63" s="20">
        <f aca="true" t="shared" si="0" ref="G63:G69">G64</f>
        <v>15</v>
      </c>
      <c r="H63" s="24"/>
    </row>
    <row r="64" spans="1:8" ht="16.5" customHeight="1">
      <c r="A64" s="15" t="s">
        <v>269</v>
      </c>
      <c r="B64" s="52" t="s">
        <v>0</v>
      </c>
      <c r="C64" s="52" t="s">
        <v>40</v>
      </c>
      <c r="D64" s="45" t="s">
        <v>43</v>
      </c>
      <c r="E64" s="102" t="s">
        <v>55</v>
      </c>
      <c r="F64" s="53" t="s">
        <v>37</v>
      </c>
      <c r="G64" s="56">
        <f>G67</f>
        <v>15</v>
      </c>
      <c r="H64" s="8"/>
    </row>
    <row r="65" spans="1:8" ht="21" customHeight="1">
      <c r="A65" s="9" t="s">
        <v>318</v>
      </c>
      <c r="B65" s="47" t="s">
        <v>0</v>
      </c>
      <c r="C65" s="47" t="s">
        <v>40</v>
      </c>
      <c r="D65" s="48" t="s">
        <v>43</v>
      </c>
      <c r="E65" s="60" t="s">
        <v>300</v>
      </c>
      <c r="F65" s="49" t="s">
        <v>37</v>
      </c>
      <c r="G65" s="55">
        <f t="shared" si="0"/>
        <v>15</v>
      </c>
      <c r="H65" s="8"/>
    </row>
    <row r="66" spans="1:8" ht="14.25" customHeight="1">
      <c r="A66" s="9" t="s">
        <v>302</v>
      </c>
      <c r="B66" s="47" t="s">
        <v>0</v>
      </c>
      <c r="C66" s="47" t="s">
        <v>40</v>
      </c>
      <c r="D66" s="48" t="s">
        <v>43</v>
      </c>
      <c r="E66" s="60" t="s">
        <v>301</v>
      </c>
      <c r="F66" s="49" t="s">
        <v>60</v>
      </c>
      <c r="G66" s="55">
        <f t="shared" si="0"/>
        <v>15</v>
      </c>
      <c r="H66" s="8"/>
    </row>
    <row r="67" spans="1:8" ht="15.75" customHeight="1">
      <c r="A67" s="9" t="s">
        <v>303</v>
      </c>
      <c r="B67" s="47" t="s">
        <v>0</v>
      </c>
      <c r="C67" s="47" t="s">
        <v>40</v>
      </c>
      <c r="D67" s="48" t="s">
        <v>43</v>
      </c>
      <c r="E67" s="60" t="s">
        <v>267</v>
      </c>
      <c r="F67" s="49" t="s">
        <v>37</v>
      </c>
      <c r="G67" s="55">
        <f t="shared" si="0"/>
        <v>15</v>
      </c>
      <c r="H67" s="8"/>
    </row>
    <row r="68" spans="1:8" ht="21.75" customHeight="1">
      <c r="A68" s="9" t="s">
        <v>9</v>
      </c>
      <c r="B68" s="47" t="s">
        <v>0</v>
      </c>
      <c r="C68" s="47" t="s">
        <v>40</v>
      </c>
      <c r="D68" s="48" t="s">
        <v>43</v>
      </c>
      <c r="E68" s="60" t="s">
        <v>267</v>
      </c>
      <c r="F68" s="49" t="s">
        <v>60</v>
      </c>
      <c r="G68" s="55">
        <f t="shared" si="0"/>
        <v>15</v>
      </c>
      <c r="H68" s="8"/>
    </row>
    <row r="69" spans="1:8" ht="21" customHeight="1">
      <c r="A69" s="9" t="s">
        <v>10</v>
      </c>
      <c r="B69" s="47" t="s">
        <v>0</v>
      </c>
      <c r="C69" s="47" t="s">
        <v>40</v>
      </c>
      <c r="D69" s="48" t="s">
        <v>43</v>
      </c>
      <c r="E69" s="60" t="s">
        <v>267</v>
      </c>
      <c r="F69" s="49" t="s">
        <v>41</v>
      </c>
      <c r="G69" s="55">
        <f t="shared" si="0"/>
        <v>15</v>
      </c>
      <c r="H69" s="8"/>
    </row>
    <row r="70" spans="1:8" ht="18" customHeight="1" thickBot="1">
      <c r="A70" s="11" t="s">
        <v>12</v>
      </c>
      <c r="B70" s="67" t="s">
        <v>0</v>
      </c>
      <c r="C70" s="67" t="s">
        <v>40</v>
      </c>
      <c r="D70" s="68" t="s">
        <v>43</v>
      </c>
      <c r="E70" s="64" t="s">
        <v>267</v>
      </c>
      <c r="F70" s="69" t="s">
        <v>62</v>
      </c>
      <c r="G70" s="70">
        <v>15</v>
      </c>
      <c r="H70" s="8"/>
    </row>
    <row r="71" spans="1:8" s="7" customFormat="1" ht="16.5" customHeight="1" thickBot="1">
      <c r="A71" s="16" t="s">
        <v>21</v>
      </c>
      <c r="B71" s="17" t="s">
        <v>0</v>
      </c>
      <c r="C71" s="17" t="s">
        <v>46</v>
      </c>
      <c r="D71" s="18" t="s">
        <v>36</v>
      </c>
      <c r="E71" s="18" t="s">
        <v>55</v>
      </c>
      <c r="F71" s="19" t="s">
        <v>37</v>
      </c>
      <c r="G71" s="97">
        <f>G72</f>
        <v>1691.5</v>
      </c>
      <c r="H71" s="24"/>
    </row>
    <row r="72" spans="1:8" ht="14.25" customHeight="1">
      <c r="A72" s="15" t="s">
        <v>22</v>
      </c>
      <c r="B72" s="52" t="s">
        <v>0</v>
      </c>
      <c r="C72" s="52" t="s">
        <v>46</v>
      </c>
      <c r="D72" s="45" t="s">
        <v>67</v>
      </c>
      <c r="E72" s="102" t="s">
        <v>55</v>
      </c>
      <c r="F72" s="53" t="s">
        <v>37</v>
      </c>
      <c r="G72" s="98">
        <f>G73+G85+G90</f>
        <v>1691.5</v>
      </c>
      <c r="H72" s="8"/>
    </row>
    <row r="73" spans="1:8" ht="24" customHeight="1">
      <c r="A73" s="9" t="s">
        <v>325</v>
      </c>
      <c r="B73" s="47" t="s">
        <v>0</v>
      </c>
      <c r="C73" s="47" t="s">
        <v>46</v>
      </c>
      <c r="D73" s="48" t="s">
        <v>67</v>
      </c>
      <c r="E73" s="60" t="s">
        <v>276</v>
      </c>
      <c r="F73" s="49" t="s">
        <v>37</v>
      </c>
      <c r="G73" s="62">
        <f>G74+G80</f>
        <v>1541</v>
      </c>
      <c r="H73" s="8"/>
    </row>
    <row r="74" spans="1:7" s="8" customFormat="1" ht="15.75" customHeight="1">
      <c r="A74" s="9" t="s">
        <v>281</v>
      </c>
      <c r="B74" s="59" t="s">
        <v>0</v>
      </c>
      <c r="C74" s="47" t="s">
        <v>46</v>
      </c>
      <c r="D74" s="48" t="s">
        <v>67</v>
      </c>
      <c r="E74" s="60" t="s">
        <v>277</v>
      </c>
      <c r="F74" s="49" t="s">
        <v>37</v>
      </c>
      <c r="G74" s="62">
        <v>455</v>
      </c>
    </row>
    <row r="75" spans="1:7" s="8" customFormat="1" ht="15.75" customHeight="1">
      <c r="A75" s="9" t="s">
        <v>278</v>
      </c>
      <c r="B75" s="59" t="s">
        <v>0</v>
      </c>
      <c r="C75" s="47" t="s">
        <v>46</v>
      </c>
      <c r="D75" s="48" t="s">
        <v>67</v>
      </c>
      <c r="E75" s="60" t="s">
        <v>270</v>
      </c>
      <c r="F75" s="49" t="s">
        <v>37</v>
      </c>
      <c r="G75" s="62">
        <v>455</v>
      </c>
    </row>
    <row r="76" spans="1:7" s="8" customFormat="1" ht="26.25" customHeight="1">
      <c r="A76" s="10" t="s">
        <v>9</v>
      </c>
      <c r="B76" s="59" t="s">
        <v>0</v>
      </c>
      <c r="C76" s="59" t="s">
        <v>46</v>
      </c>
      <c r="D76" s="60" t="s">
        <v>67</v>
      </c>
      <c r="E76" s="60" t="s">
        <v>270</v>
      </c>
      <c r="F76" s="61" t="s">
        <v>60</v>
      </c>
      <c r="G76" s="62">
        <v>455</v>
      </c>
    </row>
    <row r="77" spans="1:7" s="8" customFormat="1" ht="24.75" customHeight="1">
      <c r="A77" s="10" t="s">
        <v>10</v>
      </c>
      <c r="B77" s="59" t="s">
        <v>0</v>
      </c>
      <c r="C77" s="59" t="s">
        <v>46</v>
      </c>
      <c r="D77" s="60" t="s">
        <v>67</v>
      </c>
      <c r="E77" s="60" t="s">
        <v>270</v>
      </c>
      <c r="F77" s="61" t="s">
        <v>41</v>
      </c>
      <c r="G77" s="62">
        <f>G78+G79</f>
        <v>455</v>
      </c>
    </row>
    <row r="78" spans="1:8" ht="14.25" customHeight="1">
      <c r="A78" s="10" t="s">
        <v>12</v>
      </c>
      <c r="B78" s="52" t="s">
        <v>0</v>
      </c>
      <c r="C78" s="59" t="s">
        <v>46</v>
      </c>
      <c r="D78" s="60" t="s">
        <v>67</v>
      </c>
      <c r="E78" s="60" t="s">
        <v>270</v>
      </c>
      <c r="F78" s="61" t="s">
        <v>62</v>
      </c>
      <c r="G78" s="62">
        <v>345</v>
      </c>
      <c r="H78" s="8"/>
    </row>
    <row r="79" spans="1:8" ht="14.25" customHeight="1">
      <c r="A79" s="10" t="s">
        <v>259</v>
      </c>
      <c r="B79" s="47" t="s">
        <v>0</v>
      </c>
      <c r="C79" s="59" t="s">
        <v>46</v>
      </c>
      <c r="D79" s="60" t="s">
        <v>67</v>
      </c>
      <c r="E79" s="60" t="s">
        <v>270</v>
      </c>
      <c r="F79" s="61" t="s">
        <v>258</v>
      </c>
      <c r="G79" s="62">
        <v>110</v>
      </c>
      <c r="H79" s="8"/>
    </row>
    <row r="80" spans="1:7" s="8" customFormat="1" ht="14.25" customHeight="1">
      <c r="A80" s="9" t="s">
        <v>282</v>
      </c>
      <c r="B80" s="59" t="s">
        <v>0</v>
      </c>
      <c r="C80" s="47" t="s">
        <v>46</v>
      </c>
      <c r="D80" s="48" t="s">
        <v>67</v>
      </c>
      <c r="E80" s="60" t="s">
        <v>279</v>
      </c>
      <c r="F80" s="49" t="s">
        <v>37</v>
      </c>
      <c r="G80" s="62">
        <f>G81</f>
        <v>1086</v>
      </c>
    </row>
    <row r="81" spans="1:7" s="8" customFormat="1" ht="14.25" customHeight="1">
      <c r="A81" s="9" t="s">
        <v>280</v>
      </c>
      <c r="B81" s="59" t="s">
        <v>0</v>
      </c>
      <c r="C81" s="47" t="s">
        <v>46</v>
      </c>
      <c r="D81" s="48" t="s">
        <v>67</v>
      </c>
      <c r="E81" s="60" t="s">
        <v>271</v>
      </c>
      <c r="F81" s="49" t="s">
        <v>37</v>
      </c>
      <c r="G81" s="62">
        <f>G82</f>
        <v>1086</v>
      </c>
    </row>
    <row r="82" spans="1:7" s="8" customFormat="1" ht="24.75" customHeight="1">
      <c r="A82" s="10" t="s">
        <v>9</v>
      </c>
      <c r="B82" s="59" t="s">
        <v>0</v>
      </c>
      <c r="C82" s="59" t="s">
        <v>46</v>
      </c>
      <c r="D82" s="60" t="s">
        <v>67</v>
      </c>
      <c r="E82" s="60" t="s">
        <v>271</v>
      </c>
      <c r="F82" s="61" t="s">
        <v>60</v>
      </c>
      <c r="G82" s="62">
        <f>G83</f>
        <v>1086</v>
      </c>
    </row>
    <row r="83" spans="1:7" s="8" customFormat="1" ht="23.25" customHeight="1">
      <c r="A83" s="10" t="s">
        <v>10</v>
      </c>
      <c r="B83" s="59" t="s">
        <v>0</v>
      </c>
      <c r="C83" s="59" t="s">
        <v>46</v>
      </c>
      <c r="D83" s="60" t="s">
        <v>67</v>
      </c>
      <c r="E83" s="60" t="s">
        <v>271</v>
      </c>
      <c r="F83" s="61" t="s">
        <v>41</v>
      </c>
      <c r="G83" s="62">
        <f>G84</f>
        <v>1086</v>
      </c>
    </row>
    <row r="84" spans="1:8" ht="14.25" customHeight="1">
      <c r="A84" s="10" t="s">
        <v>12</v>
      </c>
      <c r="B84" s="52" t="s">
        <v>0</v>
      </c>
      <c r="C84" s="59" t="s">
        <v>46</v>
      </c>
      <c r="D84" s="60" t="s">
        <v>67</v>
      </c>
      <c r="E84" s="60" t="s">
        <v>271</v>
      </c>
      <c r="F84" s="61" t="s">
        <v>62</v>
      </c>
      <c r="G84" s="62">
        <v>1086</v>
      </c>
      <c r="H84" s="8"/>
    </row>
    <row r="85" spans="1:8" ht="14.25" customHeight="1">
      <c r="A85" s="9" t="s">
        <v>283</v>
      </c>
      <c r="B85" s="47" t="s">
        <v>0</v>
      </c>
      <c r="C85" s="47" t="s">
        <v>46</v>
      </c>
      <c r="D85" s="48" t="s">
        <v>67</v>
      </c>
      <c r="E85" s="60" t="s">
        <v>285</v>
      </c>
      <c r="F85" s="49" t="s">
        <v>37</v>
      </c>
      <c r="G85" s="62">
        <v>100</v>
      </c>
      <c r="H85" s="8"/>
    </row>
    <row r="86" spans="1:7" s="8" customFormat="1" ht="13.5" customHeight="1">
      <c r="A86" s="9" t="s">
        <v>284</v>
      </c>
      <c r="B86" s="59" t="s">
        <v>0</v>
      </c>
      <c r="C86" s="47" t="s">
        <v>46</v>
      </c>
      <c r="D86" s="48" t="s">
        <v>67</v>
      </c>
      <c r="E86" s="60" t="s">
        <v>272</v>
      </c>
      <c r="F86" s="49" t="s">
        <v>37</v>
      </c>
      <c r="G86" s="62">
        <v>100</v>
      </c>
    </row>
    <row r="87" spans="1:7" s="8" customFormat="1" ht="21" customHeight="1">
      <c r="A87" s="10" t="s">
        <v>9</v>
      </c>
      <c r="B87" s="59" t="s">
        <v>0</v>
      </c>
      <c r="C87" s="59" t="s">
        <v>46</v>
      </c>
      <c r="D87" s="60" t="s">
        <v>67</v>
      </c>
      <c r="E87" s="60" t="s">
        <v>272</v>
      </c>
      <c r="F87" s="61" t="s">
        <v>60</v>
      </c>
      <c r="G87" s="62">
        <v>100</v>
      </c>
    </row>
    <row r="88" spans="1:7" s="8" customFormat="1" ht="24.75" customHeight="1">
      <c r="A88" s="10" t="s">
        <v>10</v>
      </c>
      <c r="B88" s="59" t="s">
        <v>0</v>
      </c>
      <c r="C88" s="59" t="s">
        <v>46</v>
      </c>
      <c r="D88" s="60" t="s">
        <v>67</v>
      </c>
      <c r="E88" s="60" t="s">
        <v>272</v>
      </c>
      <c r="F88" s="61" t="s">
        <v>41</v>
      </c>
      <c r="G88" s="62">
        <v>100</v>
      </c>
    </row>
    <row r="89" spans="1:7" s="8" customFormat="1" ht="14.25" customHeight="1">
      <c r="A89" s="10" t="s">
        <v>12</v>
      </c>
      <c r="B89" s="59" t="s">
        <v>0</v>
      </c>
      <c r="C89" s="59" t="s">
        <v>46</v>
      </c>
      <c r="D89" s="60" t="s">
        <v>67</v>
      </c>
      <c r="E89" s="60" t="s">
        <v>272</v>
      </c>
      <c r="F89" s="61" t="s">
        <v>62</v>
      </c>
      <c r="G89" s="62">
        <v>100</v>
      </c>
    </row>
    <row r="90" spans="1:8" ht="14.25" customHeight="1">
      <c r="A90" s="15" t="s">
        <v>288</v>
      </c>
      <c r="B90" s="52" t="s">
        <v>0</v>
      </c>
      <c r="C90" s="52" t="s">
        <v>46</v>
      </c>
      <c r="D90" s="45" t="s">
        <v>273</v>
      </c>
      <c r="E90" s="102" t="s">
        <v>55</v>
      </c>
      <c r="F90" s="53" t="s">
        <v>37</v>
      </c>
      <c r="G90" s="98">
        <f aca="true" t="shared" si="1" ref="G90:G95">G91</f>
        <v>50.5</v>
      </c>
      <c r="H90" s="8"/>
    </row>
    <row r="91" spans="1:8" ht="24" customHeight="1">
      <c r="A91" s="9" t="s">
        <v>320</v>
      </c>
      <c r="B91" s="47" t="s">
        <v>0</v>
      </c>
      <c r="C91" s="47" t="s">
        <v>46</v>
      </c>
      <c r="D91" s="48" t="s">
        <v>273</v>
      </c>
      <c r="E91" s="60" t="s">
        <v>276</v>
      </c>
      <c r="F91" s="49" t="s">
        <v>37</v>
      </c>
      <c r="G91" s="62">
        <f t="shared" si="1"/>
        <v>50.5</v>
      </c>
      <c r="H91" s="8"/>
    </row>
    <row r="92" spans="1:7" s="8" customFormat="1" ht="14.25" customHeight="1">
      <c r="A92" s="15" t="s">
        <v>283</v>
      </c>
      <c r="B92" s="59" t="s">
        <v>0</v>
      </c>
      <c r="C92" s="52" t="s">
        <v>46</v>
      </c>
      <c r="D92" s="45" t="s">
        <v>273</v>
      </c>
      <c r="E92" s="102" t="s">
        <v>285</v>
      </c>
      <c r="F92" s="53" t="s">
        <v>37</v>
      </c>
      <c r="G92" s="98">
        <f t="shared" si="1"/>
        <v>50.5</v>
      </c>
    </row>
    <row r="93" spans="1:7" s="8" customFormat="1" ht="14.25" customHeight="1">
      <c r="A93" s="9" t="s">
        <v>284</v>
      </c>
      <c r="B93" s="59" t="s">
        <v>0</v>
      </c>
      <c r="C93" s="47" t="s">
        <v>46</v>
      </c>
      <c r="D93" s="48" t="s">
        <v>273</v>
      </c>
      <c r="E93" s="60" t="s">
        <v>272</v>
      </c>
      <c r="F93" s="49" t="s">
        <v>37</v>
      </c>
      <c r="G93" s="62">
        <f t="shared" si="1"/>
        <v>50.5</v>
      </c>
    </row>
    <row r="94" spans="1:7" s="8" customFormat="1" ht="25.5" customHeight="1">
      <c r="A94" s="10" t="s">
        <v>9</v>
      </c>
      <c r="B94" s="59" t="s">
        <v>0</v>
      </c>
      <c r="C94" s="59" t="s">
        <v>46</v>
      </c>
      <c r="D94" s="60" t="s">
        <v>273</v>
      </c>
      <c r="E94" s="60" t="s">
        <v>272</v>
      </c>
      <c r="F94" s="61" t="s">
        <v>60</v>
      </c>
      <c r="G94" s="62">
        <f t="shared" si="1"/>
        <v>50.5</v>
      </c>
    </row>
    <row r="95" spans="1:7" s="8" customFormat="1" ht="25.5" customHeight="1">
      <c r="A95" s="10" t="s">
        <v>10</v>
      </c>
      <c r="B95" s="59" t="s">
        <v>0</v>
      </c>
      <c r="C95" s="59" t="s">
        <v>46</v>
      </c>
      <c r="D95" s="60" t="s">
        <v>273</v>
      </c>
      <c r="E95" s="60" t="s">
        <v>272</v>
      </c>
      <c r="F95" s="61" t="s">
        <v>41</v>
      </c>
      <c r="G95" s="62">
        <f t="shared" si="1"/>
        <v>50.5</v>
      </c>
    </row>
    <row r="96" spans="1:8" ht="14.25" customHeight="1">
      <c r="A96" s="10" t="s">
        <v>12</v>
      </c>
      <c r="B96" s="52" t="s">
        <v>0</v>
      </c>
      <c r="C96" s="59" t="s">
        <v>46</v>
      </c>
      <c r="D96" s="60" t="s">
        <v>273</v>
      </c>
      <c r="E96" s="60" t="s">
        <v>272</v>
      </c>
      <c r="F96" s="61" t="s">
        <v>62</v>
      </c>
      <c r="G96" s="62">
        <v>50.5</v>
      </c>
      <c r="H96" s="8"/>
    </row>
    <row r="97" spans="1:8" ht="33.75" customHeight="1">
      <c r="A97" s="132" t="s">
        <v>324</v>
      </c>
      <c r="B97" s="133" t="s">
        <v>0</v>
      </c>
      <c r="C97" s="133" t="s">
        <v>46</v>
      </c>
      <c r="D97" s="134" t="s">
        <v>273</v>
      </c>
      <c r="E97" s="134" t="s">
        <v>286</v>
      </c>
      <c r="F97" s="135" t="s">
        <v>37</v>
      </c>
      <c r="G97" s="136">
        <v>0</v>
      </c>
      <c r="H97" s="8"/>
    </row>
    <row r="98" spans="1:7" s="8" customFormat="1" ht="24.75" customHeight="1">
      <c r="A98" s="137" t="s">
        <v>290</v>
      </c>
      <c r="B98" s="133" t="s">
        <v>0</v>
      </c>
      <c r="C98" s="138" t="s">
        <v>46</v>
      </c>
      <c r="D98" s="139" t="s">
        <v>273</v>
      </c>
      <c r="E98" s="139" t="s">
        <v>287</v>
      </c>
      <c r="F98" s="140" t="s">
        <v>37</v>
      </c>
      <c r="G98" s="141">
        <v>0</v>
      </c>
    </row>
    <row r="99" spans="1:7" s="8" customFormat="1" ht="27" customHeight="1">
      <c r="A99" s="132" t="s">
        <v>291</v>
      </c>
      <c r="B99" s="133" t="s">
        <v>0</v>
      </c>
      <c r="C99" s="133" t="s">
        <v>46</v>
      </c>
      <c r="D99" s="134" t="s">
        <v>273</v>
      </c>
      <c r="E99" s="134" t="s">
        <v>268</v>
      </c>
      <c r="F99" s="135" t="s">
        <v>37</v>
      </c>
      <c r="G99" s="136">
        <v>0</v>
      </c>
    </row>
    <row r="100" spans="1:7" s="8" customFormat="1" ht="25.5" customHeight="1">
      <c r="A100" s="132" t="s">
        <v>9</v>
      </c>
      <c r="B100" s="133" t="s">
        <v>0</v>
      </c>
      <c r="C100" s="133" t="s">
        <v>46</v>
      </c>
      <c r="D100" s="134" t="s">
        <v>273</v>
      </c>
      <c r="E100" s="134" t="s">
        <v>268</v>
      </c>
      <c r="F100" s="135" t="s">
        <v>60</v>
      </c>
      <c r="G100" s="136">
        <v>0</v>
      </c>
    </row>
    <row r="101" spans="1:7" s="8" customFormat="1" ht="22.5" customHeight="1">
      <c r="A101" s="132" t="s">
        <v>10</v>
      </c>
      <c r="B101" s="133" t="s">
        <v>0</v>
      </c>
      <c r="C101" s="133" t="s">
        <v>46</v>
      </c>
      <c r="D101" s="134" t="s">
        <v>273</v>
      </c>
      <c r="E101" s="134" t="s">
        <v>268</v>
      </c>
      <c r="F101" s="135" t="s">
        <v>41</v>
      </c>
      <c r="G101" s="136">
        <v>0</v>
      </c>
    </row>
    <row r="102" spans="1:7" s="8" customFormat="1" ht="14.25" customHeight="1" thickBot="1">
      <c r="A102" s="132" t="s">
        <v>12</v>
      </c>
      <c r="B102" s="133" t="s">
        <v>0</v>
      </c>
      <c r="C102" s="133" t="s">
        <v>46</v>
      </c>
      <c r="D102" s="134" t="s">
        <v>273</v>
      </c>
      <c r="E102" s="134" t="s">
        <v>268</v>
      </c>
      <c r="F102" s="135" t="s">
        <v>62</v>
      </c>
      <c r="G102" s="136">
        <v>0</v>
      </c>
    </row>
    <row r="103" spans="1:8" s="7" customFormat="1" ht="16.5" customHeight="1" thickBot="1">
      <c r="A103" s="16" t="s">
        <v>23</v>
      </c>
      <c r="B103" s="17" t="s">
        <v>0</v>
      </c>
      <c r="C103" s="17" t="s">
        <v>49</v>
      </c>
      <c r="D103" s="18" t="s">
        <v>36</v>
      </c>
      <c r="E103" s="18" t="s">
        <v>55</v>
      </c>
      <c r="F103" s="19" t="s">
        <v>37</v>
      </c>
      <c r="G103" s="20">
        <f>G104</f>
        <v>30</v>
      </c>
      <c r="H103" s="24"/>
    </row>
    <row r="104" spans="1:8" ht="14.25" customHeight="1">
      <c r="A104" s="71" t="s">
        <v>24</v>
      </c>
      <c r="B104" s="47" t="s">
        <v>0</v>
      </c>
      <c r="C104" s="72" t="s">
        <v>49</v>
      </c>
      <c r="D104" s="73" t="s">
        <v>40</v>
      </c>
      <c r="E104" s="104" t="s">
        <v>55</v>
      </c>
      <c r="F104" s="74" t="s">
        <v>37</v>
      </c>
      <c r="G104" s="54">
        <f>G105</f>
        <v>30</v>
      </c>
      <c r="H104" s="8"/>
    </row>
    <row r="105" spans="1:8" ht="22.5" customHeight="1">
      <c r="A105" s="75" t="s">
        <v>323</v>
      </c>
      <c r="B105" s="47" t="s">
        <v>0</v>
      </c>
      <c r="C105" s="47" t="s">
        <v>49</v>
      </c>
      <c r="D105" s="48" t="s">
        <v>40</v>
      </c>
      <c r="E105" s="60" t="s">
        <v>292</v>
      </c>
      <c r="F105" s="49" t="s">
        <v>37</v>
      </c>
      <c r="G105" s="55">
        <f>G108</f>
        <v>30</v>
      </c>
      <c r="H105" s="8"/>
    </row>
    <row r="106" spans="1:8" ht="15" customHeight="1">
      <c r="A106" s="75" t="s">
        <v>294</v>
      </c>
      <c r="B106" s="47" t="s">
        <v>0</v>
      </c>
      <c r="C106" s="47" t="s">
        <v>49</v>
      </c>
      <c r="D106" s="48" t="s">
        <v>40</v>
      </c>
      <c r="E106" s="60" t="s">
        <v>293</v>
      </c>
      <c r="F106" s="49" t="s">
        <v>37</v>
      </c>
      <c r="G106" s="55">
        <f>G109</f>
        <v>30</v>
      </c>
      <c r="H106" s="8"/>
    </row>
    <row r="107" spans="1:8" ht="16.5" customHeight="1">
      <c r="A107" s="75" t="s">
        <v>295</v>
      </c>
      <c r="B107" s="47" t="s">
        <v>0</v>
      </c>
      <c r="C107" s="47" t="s">
        <v>49</v>
      </c>
      <c r="D107" s="48" t="s">
        <v>40</v>
      </c>
      <c r="E107" s="60" t="s">
        <v>275</v>
      </c>
      <c r="F107" s="49" t="s">
        <v>37</v>
      </c>
      <c r="G107" s="55">
        <f>G110</f>
        <v>30</v>
      </c>
      <c r="H107" s="8"/>
    </row>
    <row r="108" spans="1:8" ht="21" customHeight="1">
      <c r="A108" s="75" t="s">
        <v>9</v>
      </c>
      <c r="B108" s="47" t="s">
        <v>0</v>
      </c>
      <c r="C108" s="47" t="s">
        <v>49</v>
      </c>
      <c r="D108" s="48" t="s">
        <v>40</v>
      </c>
      <c r="E108" s="60" t="s">
        <v>275</v>
      </c>
      <c r="F108" s="49" t="s">
        <v>60</v>
      </c>
      <c r="G108" s="55">
        <f>G109</f>
        <v>30</v>
      </c>
      <c r="H108" s="8"/>
    </row>
    <row r="109" spans="1:8" ht="21.75" customHeight="1">
      <c r="A109" s="75" t="s">
        <v>10</v>
      </c>
      <c r="B109" s="47" t="s">
        <v>0</v>
      </c>
      <c r="C109" s="47" t="s">
        <v>49</v>
      </c>
      <c r="D109" s="48" t="s">
        <v>40</v>
      </c>
      <c r="E109" s="60" t="s">
        <v>275</v>
      </c>
      <c r="F109" s="49" t="s">
        <v>41</v>
      </c>
      <c r="G109" s="55">
        <f>G110</f>
        <v>30</v>
      </c>
      <c r="H109" s="8"/>
    </row>
    <row r="110" spans="1:8" ht="15.75" customHeight="1" thickBot="1">
      <c r="A110" s="75" t="s">
        <v>12</v>
      </c>
      <c r="B110" s="77" t="s">
        <v>0</v>
      </c>
      <c r="C110" s="47" t="s">
        <v>49</v>
      </c>
      <c r="D110" s="48" t="s">
        <v>40</v>
      </c>
      <c r="E110" s="60" t="s">
        <v>275</v>
      </c>
      <c r="F110" s="49" t="s">
        <v>62</v>
      </c>
      <c r="G110" s="55">
        <v>30</v>
      </c>
      <c r="H110" s="8"/>
    </row>
    <row r="111" spans="1:8" s="7" customFormat="1" ht="15" customHeight="1" thickBot="1">
      <c r="A111" s="16" t="s">
        <v>25</v>
      </c>
      <c r="B111" s="17" t="s">
        <v>0</v>
      </c>
      <c r="C111" s="17" t="s">
        <v>45</v>
      </c>
      <c r="D111" s="18" t="s">
        <v>36</v>
      </c>
      <c r="E111" s="18" t="s">
        <v>55</v>
      </c>
      <c r="F111" s="19" t="s">
        <v>37</v>
      </c>
      <c r="G111" s="20">
        <f>G112</f>
        <v>1018.6</v>
      </c>
      <c r="H111" s="24"/>
    </row>
    <row r="112" spans="1:8" ht="14.25" customHeight="1">
      <c r="A112" s="15" t="s">
        <v>26</v>
      </c>
      <c r="B112" s="72" t="s">
        <v>0</v>
      </c>
      <c r="C112" s="72" t="s">
        <v>45</v>
      </c>
      <c r="D112" s="73" t="s">
        <v>38</v>
      </c>
      <c r="E112" s="73" t="s">
        <v>55</v>
      </c>
      <c r="F112" s="80" t="s">
        <v>37</v>
      </c>
      <c r="G112" s="54">
        <f>G113+G117+G121</f>
        <v>1018.6</v>
      </c>
      <c r="H112" s="8"/>
    </row>
    <row r="113" spans="1:7" s="85" customFormat="1" ht="33.75">
      <c r="A113" s="81" t="s">
        <v>255</v>
      </c>
      <c r="B113" s="82" t="s">
        <v>0</v>
      </c>
      <c r="C113" s="82" t="s">
        <v>45</v>
      </c>
      <c r="D113" s="83" t="s">
        <v>38</v>
      </c>
      <c r="E113" s="83" t="s">
        <v>265</v>
      </c>
      <c r="F113" s="84" t="s">
        <v>37</v>
      </c>
      <c r="G113" s="100">
        <f>G114</f>
        <v>75</v>
      </c>
    </row>
    <row r="114" spans="1:7" s="85" customFormat="1" ht="22.5">
      <c r="A114" s="81" t="s">
        <v>27</v>
      </c>
      <c r="B114" s="82" t="s">
        <v>0</v>
      </c>
      <c r="C114" s="82" t="s">
        <v>45</v>
      </c>
      <c r="D114" s="83" t="s">
        <v>38</v>
      </c>
      <c r="E114" s="83" t="s">
        <v>265</v>
      </c>
      <c r="F114" s="84" t="s">
        <v>68</v>
      </c>
      <c r="G114" s="100">
        <f>G115</f>
        <v>75</v>
      </c>
    </row>
    <row r="115" spans="1:7" s="85" customFormat="1" ht="12.75">
      <c r="A115" s="81" t="s">
        <v>28</v>
      </c>
      <c r="B115" s="82" t="s">
        <v>0</v>
      </c>
      <c r="C115" s="82" t="s">
        <v>45</v>
      </c>
      <c r="D115" s="83" t="s">
        <v>38</v>
      </c>
      <c r="E115" s="83" t="s">
        <v>265</v>
      </c>
      <c r="F115" s="84" t="s">
        <v>69</v>
      </c>
      <c r="G115" s="100">
        <f>G116</f>
        <v>75</v>
      </c>
    </row>
    <row r="116" spans="1:7" s="85" customFormat="1" ht="33.75">
      <c r="A116" s="81" t="s">
        <v>29</v>
      </c>
      <c r="B116" s="82" t="s">
        <v>0</v>
      </c>
      <c r="C116" s="82" t="s">
        <v>45</v>
      </c>
      <c r="D116" s="83" t="s">
        <v>38</v>
      </c>
      <c r="E116" s="83" t="s">
        <v>265</v>
      </c>
      <c r="F116" s="84" t="s">
        <v>70</v>
      </c>
      <c r="G116" s="100">
        <v>75</v>
      </c>
    </row>
    <row r="117" spans="1:9" ht="34.5" customHeight="1">
      <c r="A117" s="75" t="s">
        <v>255</v>
      </c>
      <c r="B117" s="47" t="s">
        <v>0</v>
      </c>
      <c r="C117" s="47" t="s">
        <v>45</v>
      </c>
      <c r="D117" s="48" t="s">
        <v>38</v>
      </c>
      <c r="E117" s="48" t="s">
        <v>266</v>
      </c>
      <c r="F117" s="86" t="s">
        <v>37</v>
      </c>
      <c r="G117" s="62">
        <f>G118</f>
        <v>18.75</v>
      </c>
      <c r="H117" s="28"/>
      <c r="I117" s="28"/>
    </row>
    <row r="118" spans="1:9" ht="24.75" customHeight="1">
      <c r="A118" s="75" t="s">
        <v>27</v>
      </c>
      <c r="B118" s="47" t="s">
        <v>0</v>
      </c>
      <c r="C118" s="47" t="s">
        <v>45</v>
      </c>
      <c r="D118" s="48" t="s">
        <v>38</v>
      </c>
      <c r="E118" s="48" t="s">
        <v>266</v>
      </c>
      <c r="F118" s="86" t="s">
        <v>68</v>
      </c>
      <c r="G118" s="62">
        <f>G119</f>
        <v>18.75</v>
      </c>
      <c r="H118" s="28"/>
      <c r="I118" s="28"/>
    </row>
    <row r="119" spans="1:9" ht="15.75" customHeight="1">
      <c r="A119" s="75" t="s">
        <v>28</v>
      </c>
      <c r="B119" s="47" t="s">
        <v>0</v>
      </c>
      <c r="C119" s="47" t="s">
        <v>45</v>
      </c>
      <c r="D119" s="48" t="s">
        <v>38</v>
      </c>
      <c r="E119" s="48" t="s">
        <v>266</v>
      </c>
      <c r="F119" s="86" t="s">
        <v>69</v>
      </c>
      <c r="G119" s="62">
        <f>G120</f>
        <v>18.75</v>
      </c>
      <c r="H119" s="28"/>
      <c r="I119" s="28"/>
    </row>
    <row r="120" spans="1:9" ht="33" customHeight="1">
      <c r="A120" s="75" t="s">
        <v>29</v>
      </c>
      <c r="B120" s="47" t="s">
        <v>0</v>
      </c>
      <c r="C120" s="47" t="s">
        <v>45</v>
      </c>
      <c r="D120" s="48" t="s">
        <v>38</v>
      </c>
      <c r="E120" s="48" t="s">
        <v>266</v>
      </c>
      <c r="F120" s="86" t="s">
        <v>70</v>
      </c>
      <c r="G120" s="62">
        <v>18.75</v>
      </c>
      <c r="H120" s="28"/>
      <c r="I120" s="28"/>
    </row>
    <row r="121" spans="1:8" ht="18" customHeight="1">
      <c r="A121" s="9" t="s">
        <v>304</v>
      </c>
      <c r="B121" s="47" t="s">
        <v>0</v>
      </c>
      <c r="C121" s="47" t="s">
        <v>45</v>
      </c>
      <c r="D121" s="48" t="s">
        <v>38</v>
      </c>
      <c r="E121" s="48" t="s">
        <v>263</v>
      </c>
      <c r="F121" s="86" t="s">
        <v>37</v>
      </c>
      <c r="G121" s="62">
        <f>G122</f>
        <v>924.85</v>
      </c>
      <c r="H121" s="23"/>
    </row>
    <row r="122" spans="1:8" ht="23.25" customHeight="1">
      <c r="A122" s="9" t="s">
        <v>27</v>
      </c>
      <c r="B122" s="47" t="s">
        <v>0</v>
      </c>
      <c r="C122" s="47" t="s">
        <v>45</v>
      </c>
      <c r="D122" s="48" t="s">
        <v>38</v>
      </c>
      <c r="E122" s="48" t="s">
        <v>263</v>
      </c>
      <c r="F122" s="86" t="s">
        <v>68</v>
      </c>
      <c r="G122" s="62">
        <f>G123</f>
        <v>924.85</v>
      </c>
      <c r="H122" s="8"/>
    </row>
    <row r="123" spans="1:8" ht="17.25" customHeight="1">
      <c r="A123" s="9" t="s">
        <v>28</v>
      </c>
      <c r="B123" s="47" t="s">
        <v>0</v>
      </c>
      <c r="C123" s="47" t="s">
        <v>45</v>
      </c>
      <c r="D123" s="48" t="s">
        <v>38</v>
      </c>
      <c r="E123" s="48" t="s">
        <v>263</v>
      </c>
      <c r="F123" s="86" t="s">
        <v>69</v>
      </c>
      <c r="G123" s="62">
        <f>G124</f>
        <v>924.85</v>
      </c>
      <c r="H123" s="8"/>
    </row>
    <row r="124" spans="1:8" ht="34.5" customHeight="1">
      <c r="A124" s="9" t="s">
        <v>29</v>
      </c>
      <c r="B124" s="47" t="s">
        <v>0</v>
      </c>
      <c r="C124" s="47" t="s">
        <v>45</v>
      </c>
      <c r="D124" s="48" t="s">
        <v>38</v>
      </c>
      <c r="E124" s="48" t="s">
        <v>263</v>
      </c>
      <c r="F124" s="86" t="s">
        <v>70</v>
      </c>
      <c r="G124" s="62">
        <v>924.85</v>
      </c>
      <c r="H124" s="23"/>
    </row>
    <row r="125" spans="1:8" ht="17.25" customHeight="1">
      <c r="A125" s="9" t="s">
        <v>30</v>
      </c>
      <c r="B125" s="52" t="s">
        <v>0</v>
      </c>
      <c r="C125" s="52" t="s">
        <v>45</v>
      </c>
      <c r="D125" s="45" t="s">
        <v>46</v>
      </c>
      <c r="E125" s="102" t="s">
        <v>55</v>
      </c>
      <c r="F125" s="87" t="s">
        <v>37</v>
      </c>
      <c r="G125" s="56">
        <f>G126</f>
        <v>0</v>
      </c>
      <c r="H125" s="8"/>
    </row>
    <row r="126" spans="1:8" ht="16.5" customHeight="1">
      <c r="A126" s="9" t="s">
        <v>304</v>
      </c>
      <c r="B126" s="52" t="s">
        <v>0</v>
      </c>
      <c r="C126" s="52" t="s">
        <v>45</v>
      </c>
      <c r="D126" s="45" t="s">
        <v>46</v>
      </c>
      <c r="E126" s="102" t="s">
        <v>263</v>
      </c>
      <c r="F126" s="87" t="s">
        <v>37</v>
      </c>
      <c r="G126" s="56">
        <f>G127</f>
        <v>0</v>
      </c>
      <c r="H126" s="8"/>
    </row>
    <row r="127" spans="1:8" ht="22.5" customHeight="1">
      <c r="A127" s="9" t="s">
        <v>9</v>
      </c>
      <c r="B127" s="47" t="s">
        <v>0</v>
      </c>
      <c r="C127" s="47" t="s">
        <v>45</v>
      </c>
      <c r="D127" s="48" t="s">
        <v>46</v>
      </c>
      <c r="E127" s="60" t="s">
        <v>263</v>
      </c>
      <c r="F127" s="86" t="s">
        <v>60</v>
      </c>
      <c r="G127" s="55">
        <f>G128</f>
        <v>0</v>
      </c>
      <c r="H127" s="8"/>
    </row>
    <row r="128" spans="1:8" ht="21.75" customHeight="1">
      <c r="A128" s="9" t="s">
        <v>10</v>
      </c>
      <c r="B128" s="47" t="s">
        <v>0</v>
      </c>
      <c r="C128" s="47" t="s">
        <v>45</v>
      </c>
      <c r="D128" s="48" t="s">
        <v>46</v>
      </c>
      <c r="E128" s="60" t="s">
        <v>263</v>
      </c>
      <c r="F128" s="86" t="s">
        <v>41</v>
      </c>
      <c r="G128" s="55">
        <f>G129</f>
        <v>0</v>
      </c>
      <c r="H128" s="8"/>
    </row>
    <row r="129" spans="1:8" ht="15" customHeight="1" thickBot="1">
      <c r="A129" s="11" t="s">
        <v>12</v>
      </c>
      <c r="B129" s="77" t="s">
        <v>0</v>
      </c>
      <c r="C129" s="77" t="s">
        <v>45</v>
      </c>
      <c r="D129" s="78" t="s">
        <v>46</v>
      </c>
      <c r="E129" s="103" t="s">
        <v>263</v>
      </c>
      <c r="F129" s="88" t="s">
        <v>62</v>
      </c>
      <c r="G129" s="89">
        <v>0</v>
      </c>
      <c r="H129" s="23"/>
    </row>
    <row r="130" spans="1:8" s="7" customFormat="1" ht="18" customHeight="1" thickBot="1">
      <c r="A130" s="16" t="s">
        <v>256</v>
      </c>
      <c r="B130" s="17" t="s">
        <v>0</v>
      </c>
      <c r="C130" s="17" t="s">
        <v>241</v>
      </c>
      <c r="D130" s="18" t="s">
        <v>36</v>
      </c>
      <c r="E130" s="18" t="s">
        <v>55</v>
      </c>
      <c r="F130" s="19" t="s">
        <v>37</v>
      </c>
      <c r="G130" s="20">
        <f>G133</f>
        <v>5</v>
      </c>
      <c r="H130" s="24"/>
    </row>
    <row r="131" spans="1:8" ht="16.5" customHeight="1">
      <c r="A131" s="15" t="s">
        <v>257</v>
      </c>
      <c r="B131" s="52" t="s">
        <v>0</v>
      </c>
      <c r="C131" s="52" t="s">
        <v>241</v>
      </c>
      <c r="D131" s="45" t="s">
        <v>49</v>
      </c>
      <c r="E131" s="102" t="s">
        <v>55</v>
      </c>
      <c r="F131" s="53" t="s">
        <v>37</v>
      </c>
      <c r="G131" s="90">
        <f>G134</f>
        <v>5</v>
      </c>
      <c r="H131" s="8"/>
    </row>
    <row r="132" spans="1:8" ht="21" customHeight="1">
      <c r="A132" s="9" t="s">
        <v>289</v>
      </c>
      <c r="B132" s="47" t="s">
        <v>0</v>
      </c>
      <c r="C132" s="47" t="s">
        <v>46</v>
      </c>
      <c r="D132" s="48" t="s">
        <v>273</v>
      </c>
      <c r="E132" s="60" t="s">
        <v>286</v>
      </c>
      <c r="F132" s="49" t="s">
        <v>37</v>
      </c>
      <c r="G132" s="91">
        <f>G134</f>
        <v>5</v>
      </c>
      <c r="H132" s="8"/>
    </row>
    <row r="133" spans="1:8" ht="16.5" customHeight="1">
      <c r="A133" s="15" t="s">
        <v>290</v>
      </c>
      <c r="B133" s="52" t="s">
        <v>0</v>
      </c>
      <c r="C133" s="52" t="s">
        <v>46</v>
      </c>
      <c r="D133" s="45" t="s">
        <v>273</v>
      </c>
      <c r="E133" s="102" t="s">
        <v>287</v>
      </c>
      <c r="F133" s="53" t="s">
        <v>37</v>
      </c>
      <c r="G133" s="91">
        <f>G135</f>
        <v>5</v>
      </c>
      <c r="H133" s="8"/>
    </row>
    <row r="134" spans="1:8" ht="21" customHeight="1">
      <c r="A134" s="9" t="s">
        <v>291</v>
      </c>
      <c r="B134" s="47" t="s">
        <v>0</v>
      </c>
      <c r="C134" s="47" t="s">
        <v>46</v>
      </c>
      <c r="D134" s="48" t="s">
        <v>273</v>
      </c>
      <c r="E134" s="60" t="s">
        <v>268</v>
      </c>
      <c r="F134" s="49" t="s">
        <v>37</v>
      </c>
      <c r="G134" s="91">
        <f>G136</f>
        <v>5</v>
      </c>
      <c r="H134" s="8"/>
    </row>
    <row r="135" spans="1:8" ht="21.75" customHeight="1">
      <c r="A135" s="9" t="s">
        <v>9</v>
      </c>
      <c r="B135" s="47" t="s">
        <v>0</v>
      </c>
      <c r="C135" s="47" t="s">
        <v>241</v>
      </c>
      <c r="D135" s="48" t="s">
        <v>49</v>
      </c>
      <c r="E135" s="60" t="s">
        <v>268</v>
      </c>
      <c r="F135" s="49" t="s">
        <v>60</v>
      </c>
      <c r="G135" s="91">
        <f>G136</f>
        <v>5</v>
      </c>
      <c r="H135" s="8"/>
    </row>
    <row r="136" spans="1:8" ht="20.25" customHeight="1">
      <c r="A136" s="9" t="s">
        <v>10</v>
      </c>
      <c r="B136" s="47" t="s">
        <v>0</v>
      </c>
      <c r="C136" s="47" t="s">
        <v>241</v>
      </c>
      <c r="D136" s="48" t="s">
        <v>49</v>
      </c>
      <c r="E136" s="60" t="s">
        <v>268</v>
      </c>
      <c r="F136" s="49" t="s">
        <v>41</v>
      </c>
      <c r="G136" s="91">
        <f>G137</f>
        <v>5</v>
      </c>
      <c r="H136" s="8"/>
    </row>
    <row r="137" spans="1:8" ht="15" customHeight="1" thickBot="1">
      <c r="A137" s="9" t="s">
        <v>12</v>
      </c>
      <c r="B137" s="47" t="s">
        <v>0</v>
      </c>
      <c r="C137" s="47" t="s">
        <v>241</v>
      </c>
      <c r="D137" s="48" t="s">
        <v>49</v>
      </c>
      <c r="E137" s="60" t="s">
        <v>268</v>
      </c>
      <c r="F137" s="49" t="s">
        <v>62</v>
      </c>
      <c r="G137" s="91">
        <v>5</v>
      </c>
      <c r="H137" s="8"/>
    </row>
    <row r="138" spans="1:8" s="7" customFormat="1" ht="17.25" customHeight="1" thickBot="1">
      <c r="A138" s="16" t="s">
        <v>31</v>
      </c>
      <c r="B138" s="17" t="s">
        <v>0</v>
      </c>
      <c r="C138" s="17" t="s">
        <v>47</v>
      </c>
      <c r="D138" s="18" t="s">
        <v>36</v>
      </c>
      <c r="E138" s="18" t="s">
        <v>55</v>
      </c>
      <c r="F138" s="19" t="s">
        <v>37</v>
      </c>
      <c r="G138" s="20">
        <f>G139</f>
        <v>0</v>
      </c>
      <c r="H138" s="24"/>
    </row>
    <row r="139" spans="1:8" ht="16.5" customHeight="1">
      <c r="A139" s="15" t="s">
        <v>32</v>
      </c>
      <c r="B139" s="52" t="s">
        <v>0</v>
      </c>
      <c r="C139" s="52" t="s">
        <v>47</v>
      </c>
      <c r="D139" s="45" t="s">
        <v>38</v>
      </c>
      <c r="E139" s="102" t="s">
        <v>55</v>
      </c>
      <c r="F139" s="53" t="s">
        <v>37</v>
      </c>
      <c r="G139" s="56">
        <f>G140</f>
        <v>0</v>
      </c>
      <c r="H139" s="8"/>
    </row>
    <row r="140" spans="1:8" ht="14.25" customHeight="1">
      <c r="A140" s="9" t="s">
        <v>304</v>
      </c>
      <c r="B140" s="47" t="s">
        <v>0</v>
      </c>
      <c r="C140" s="47" t="s">
        <v>47</v>
      </c>
      <c r="D140" s="48" t="s">
        <v>38</v>
      </c>
      <c r="E140" s="60" t="s">
        <v>263</v>
      </c>
      <c r="F140" s="49" t="s">
        <v>37</v>
      </c>
      <c r="G140" s="55">
        <f>G141</f>
        <v>0</v>
      </c>
      <c r="H140" s="8"/>
    </row>
    <row r="141" spans="1:8" ht="17.25" customHeight="1">
      <c r="A141" s="9" t="s">
        <v>33</v>
      </c>
      <c r="B141" s="47" t="s">
        <v>0</v>
      </c>
      <c r="C141" s="47" t="s">
        <v>47</v>
      </c>
      <c r="D141" s="48" t="s">
        <v>38</v>
      </c>
      <c r="E141" s="60" t="s">
        <v>263</v>
      </c>
      <c r="F141" s="49" t="s">
        <v>71</v>
      </c>
      <c r="G141" s="55">
        <f>G142</f>
        <v>0</v>
      </c>
      <c r="H141" s="8"/>
    </row>
    <row r="142" spans="1:8" ht="18" customHeight="1" thickBot="1">
      <c r="A142" s="9" t="s">
        <v>34</v>
      </c>
      <c r="B142" s="77" t="s">
        <v>0</v>
      </c>
      <c r="C142" s="77" t="s">
        <v>47</v>
      </c>
      <c r="D142" s="78" t="s">
        <v>38</v>
      </c>
      <c r="E142" s="103" t="s">
        <v>263</v>
      </c>
      <c r="F142" s="79" t="s">
        <v>72</v>
      </c>
      <c r="G142" s="70">
        <v>0</v>
      </c>
      <c r="H142" s="8"/>
    </row>
    <row r="143" spans="1:8" ht="13.5" thickBot="1">
      <c r="A143" s="207"/>
      <c r="B143" s="208"/>
      <c r="C143" s="208"/>
      <c r="D143" s="208"/>
      <c r="E143" s="208"/>
      <c r="F143" s="208"/>
      <c r="G143" s="212">
        <f>G10+G51+G63+G71+G103+G111+G130+G138</f>
        <v>5272.85</v>
      </c>
      <c r="H143" s="23">
        <f>5033.1</f>
        <v>5033.1</v>
      </c>
    </row>
    <row r="144" spans="7:8" ht="12.75">
      <c r="G144" s="142"/>
      <c r="H144" s="44"/>
    </row>
    <row r="145" ht="12.75">
      <c r="H145" s="44">
        <f>H143-G143</f>
        <v>-239.75</v>
      </c>
    </row>
    <row r="146" spans="7:8" ht="12.75">
      <c r="G146" s="142"/>
      <c r="H146"/>
    </row>
    <row r="147" ht="12.75">
      <c r="G147" s="36"/>
    </row>
    <row r="148" ht="12.75">
      <c r="G148" s="36"/>
    </row>
    <row r="149" ht="12.75">
      <c r="G149" s="36"/>
    </row>
    <row r="150" ht="12.75">
      <c r="G150" s="36"/>
    </row>
  </sheetData>
  <sheetProtection/>
  <mergeCells count="6">
    <mergeCell ref="A1:G1"/>
    <mergeCell ref="A7:G7"/>
    <mergeCell ref="A5:G5"/>
    <mergeCell ref="A4:G4"/>
    <mergeCell ref="A3:G3"/>
    <mergeCell ref="A2:G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2.75"/>
  <cols>
    <col min="1" max="1" width="8.28125" style="0" customWidth="1"/>
    <col min="2" max="2" width="61.7109375" style="0" customWidth="1"/>
  </cols>
  <sheetData>
    <row r="1" spans="2:3" s="2" customFormat="1" ht="11.25">
      <c r="B1" s="230" t="s">
        <v>73</v>
      </c>
      <c r="C1" s="230"/>
    </row>
    <row r="2" spans="2:3" s="2" customFormat="1" ht="11.25">
      <c r="B2" s="230" t="s">
        <v>50</v>
      </c>
      <c r="C2" s="230"/>
    </row>
    <row r="3" spans="2:3" s="2" customFormat="1" ht="11.25">
      <c r="B3" s="230" t="s">
        <v>355</v>
      </c>
      <c r="C3" s="230"/>
    </row>
    <row r="4" spans="2:3" s="2" customFormat="1" ht="11.25">
      <c r="B4" s="230" t="s">
        <v>212</v>
      </c>
      <c r="C4" s="230"/>
    </row>
    <row r="5" spans="2:3" s="2" customFormat="1" ht="11.25">
      <c r="B5" s="230" t="s">
        <v>338</v>
      </c>
      <c r="C5" s="230"/>
    </row>
    <row r="6" s="2" customFormat="1" ht="11.25"/>
    <row r="7" spans="1:3" s="2" customFormat="1" ht="12.75">
      <c r="A7" s="215" t="s">
        <v>223</v>
      </c>
      <c r="B7" s="215"/>
      <c r="C7" s="215"/>
    </row>
    <row r="8" spans="1:3" s="2" customFormat="1" ht="12.75">
      <c r="A8" s="215" t="s">
        <v>224</v>
      </c>
      <c r="B8" s="215"/>
      <c r="C8" s="215"/>
    </row>
    <row r="9" spans="1:3" s="2" customFormat="1" ht="12.75">
      <c r="A9" s="215" t="s">
        <v>225</v>
      </c>
      <c r="B9" s="215"/>
      <c r="C9" s="215"/>
    </row>
    <row r="10" spans="1:3" s="2" customFormat="1" ht="12.75" customHeight="1">
      <c r="A10" s="215" t="s">
        <v>348</v>
      </c>
      <c r="B10" s="215"/>
      <c r="C10" s="215"/>
    </row>
    <row r="11" s="2" customFormat="1" ht="11.25"/>
    <row r="12" s="2" customFormat="1" ht="11.25">
      <c r="C12" s="2" t="s">
        <v>214</v>
      </c>
    </row>
    <row r="13" spans="1:3" s="2" customFormat="1" ht="15.75" customHeight="1">
      <c r="A13" s="33" t="s">
        <v>77</v>
      </c>
      <c r="B13" s="33" t="s">
        <v>215</v>
      </c>
      <c r="C13" s="33" t="s">
        <v>216</v>
      </c>
    </row>
    <row r="14" spans="1:3" s="2" customFormat="1" ht="13.5" customHeight="1">
      <c r="A14" s="26" t="s">
        <v>94</v>
      </c>
      <c r="B14" s="32" t="s">
        <v>217</v>
      </c>
      <c r="C14" s="40">
        <f>C16</f>
        <v>239.75</v>
      </c>
    </row>
    <row r="15" spans="1:3" s="2" customFormat="1" ht="11.25">
      <c r="A15" s="26"/>
      <c r="B15" s="32" t="s">
        <v>218</v>
      </c>
      <c r="C15" s="95"/>
    </row>
    <row r="16" spans="1:3" s="2" customFormat="1" ht="11.25">
      <c r="A16" s="26"/>
      <c r="B16" s="32" t="s">
        <v>219</v>
      </c>
      <c r="C16" s="96">
        <v>239.75</v>
      </c>
    </row>
    <row r="17" spans="1:3" s="2" customFormat="1" ht="11.25">
      <c r="A17" s="26"/>
      <c r="B17" s="32" t="s">
        <v>220</v>
      </c>
      <c r="C17" s="96">
        <v>239.75</v>
      </c>
    </row>
    <row r="18" spans="1:3" s="2" customFormat="1" ht="22.5">
      <c r="A18" s="26"/>
      <c r="B18" s="32" t="s">
        <v>221</v>
      </c>
      <c r="C18" s="96">
        <v>239.75</v>
      </c>
    </row>
    <row r="19" spans="1:3" s="2" customFormat="1" ht="11.25">
      <c r="A19" s="26"/>
      <c r="B19" s="32" t="s">
        <v>218</v>
      </c>
      <c r="C19" s="95"/>
    </row>
    <row r="20" spans="1:3" s="2" customFormat="1" ht="11.25">
      <c r="A20" s="26"/>
      <c r="B20" s="32" t="s">
        <v>219</v>
      </c>
      <c r="C20" s="96">
        <v>0</v>
      </c>
    </row>
    <row r="21" spans="1:3" s="2" customFormat="1" ht="11.25">
      <c r="A21" s="26"/>
      <c r="B21" s="32" t="s">
        <v>220</v>
      </c>
      <c r="C21" s="96">
        <v>0</v>
      </c>
    </row>
    <row r="22" spans="1:3" s="2" customFormat="1" ht="22.5">
      <c r="A22" s="26"/>
      <c r="B22" s="32" t="s">
        <v>222</v>
      </c>
      <c r="C22" s="96">
        <v>0</v>
      </c>
    </row>
    <row r="23" spans="1:3" s="2" customFormat="1" ht="11.25">
      <c r="A23" s="26"/>
      <c r="B23" s="32" t="s">
        <v>218</v>
      </c>
      <c r="C23" s="95"/>
    </row>
    <row r="24" spans="1:3" s="2" customFormat="1" ht="11.25">
      <c r="A24" s="26"/>
      <c r="B24" s="32" t="s">
        <v>219</v>
      </c>
      <c r="C24" s="96">
        <v>0</v>
      </c>
    </row>
    <row r="25" spans="1:3" s="2" customFormat="1" ht="11.25">
      <c r="A25" s="26"/>
      <c r="B25" s="32" t="s">
        <v>220</v>
      </c>
      <c r="C25" s="96">
        <v>0</v>
      </c>
    </row>
    <row r="26" s="2" customFormat="1" ht="11.25">
      <c r="B26" s="25"/>
    </row>
    <row r="27" s="2" customFormat="1" ht="11.25">
      <c r="B27" s="25"/>
    </row>
    <row r="28" s="2" customFormat="1" ht="11.25">
      <c r="B28" s="25"/>
    </row>
    <row r="29" s="2" customFormat="1" ht="11.25">
      <c r="B29" s="25"/>
    </row>
    <row r="30" s="2" customFormat="1" ht="11.25">
      <c r="B30" s="25"/>
    </row>
    <row r="31" s="2" customFormat="1" ht="11.25">
      <c r="B31" s="25"/>
    </row>
    <row r="32" s="2" customFormat="1" ht="11.25">
      <c r="B32" s="25"/>
    </row>
    <row r="33" s="2" customFormat="1" ht="11.25">
      <c r="B33" s="25"/>
    </row>
    <row r="34" s="2" customFormat="1" ht="11.25">
      <c r="B34" s="25"/>
    </row>
    <row r="35" s="2" customFormat="1" ht="11.25">
      <c r="B35" s="25"/>
    </row>
    <row r="36" s="2" customFormat="1" ht="11.25">
      <c r="B36" s="25"/>
    </row>
    <row r="37" s="2" customFormat="1" ht="11.25">
      <c r="B37" s="25"/>
    </row>
    <row r="38" s="2" customFormat="1" ht="11.25">
      <c r="B38" s="25"/>
    </row>
    <row r="39" s="2" customFormat="1" ht="11.25">
      <c r="B39" s="25"/>
    </row>
    <row r="40" s="2" customFormat="1" ht="11.25"/>
    <row r="41" s="2" customFormat="1" ht="11.25"/>
    <row r="42" s="2" customFormat="1" ht="11.25"/>
    <row r="43" s="2" customFormat="1" ht="11.25"/>
    <row r="44" s="2" customFormat="1" ht="11.25"/>
    <row r="45" s="2" customFormat="1" ht="11.25"/>
    <row r="46" s="2" customFormat="1" ht="11.25"/>
    <row r="47" s="2" customFormat="1" ht="11.25"/>
  </sheetData>
  <sheetProtection/>
  <mergeCells count="9">
    <mergeCell ref="A10:C10"/>
    <mergeCell ref="A9:C9"/>
    <mergeCell ref="A8:C8"/>
    <mergeCell ref="A7:C7"/>
    <mergeCell ref="B1:C1"/>
    <mergeCell ref="B2:C2"/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60" zoomScalePageLayoutView="0" workbookViewId="0" topLeftCell="A16">
      <selection activeCell="G3" sqref="G3:K3"/>
    </sheetView>
  </sheetViews>
  <sheetFormatPr defaultColWidth="9.140625" defaultRowHeight="12.75"/>
  <cols>
    <col min="1" max="1" width="8.28125" style="0" customWidth="1"/>
    <col min="2" max="2" width="13.57421875" style="0" customWidth="1"/>
    <col min="3" max="3" width="13.00390625" style="0" customWidth="1"/>
  </cols>
  <sheetData>
    <row r="1" spans="2:11" s="2" customFormat="1" ht="12.75" customHeight="1">
      <c r="B1" s="34"/>
      <c r="G1" s="230" t="s">
        <v>75</v>
      </c>
      <c r="H1" s="230"/>
      <c r="I1" s="230"/>
      <c r="J1" s="230"/>
      <c r="K1" s="230"/>
    </row>
    <row r="2" spans="2:11" s="2" customFormat="1" ht="12.75" customHeight="1">
      <c r="B2" s="34"/>
      <c r="G2" s="230" t="s">
        <v>50</v>
      </c>
      <c r="H2" s="230"/>
      <c r="I2" s="230"/>
      <c r="J2" s="230"/>
      <c r="K2" s="230"/>
    </row>
    <row r="3" spans="2:11" s="2" customFormat="1" ht="12.75" customHeight="1">
      <c r="B3" s="34"/>
      <c r="G3" s="230" t="s">
        <v>355</v>
      </c>
      <c r="H3" s="230"/>
      <c r="I3" s="230"/>
      <c r="J3" s="230"/>
      <c r="K3" s="230"/>
    </row>
    <row r="4" spans="2:11" s="2" customFormat="1" ht="12.75" customHeight="1">
      <c r="B4" s="34"/>
      <c r="G4" s="230" t="s">
        <v>212</v>
      </c>
      <c r="H4" s="230"/>
      <c r="I4" s="230"/>
      <c r="J4" s="230"/>
      <c r="K4" s="230"/>
    </row>
    <row r="5" spans="2:11" s="2" customFormat="1" ht="12.75" customHeight="1">
      <c r="B5" s="34"/>
      <c r="G5" s="230" t="s">
        <v>338</v>
      </c>
      <c r="H5" s="230"/>
      <c r="I5" s="230"/>
      <c r="J5" s="230"/>
      <c r="K5" s="230"/>
    </row>
    <row r="6" s="2" customFormat="1" ht="11.25"/>
    <row r="7" spans="1:11" s="2" customFormat="1" ht="12.75">
      <c r="A7" s="215" t="s">
        <v>226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s="2" customFormat="1" ht="12.75">
      <c r="A8" s="215" t="s">
        <v>346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="2" customFormat="1" ht="11.25">
      <c r="B9" s="25"/>
    </row>
    <row r="10" spans="2:11" s="2" customFormat="1" ht="11.25">
      <c r="B10" s="25"/>
      <c r="K10" s="2" t="s">
        <v>214</v>
      </c>
    </row>
    <row r="11" spans="1:11" s="2" customFormat="1" ht="11.25">
      <c r="A11" s="231"/>
      <c r="B11" s="231"/>
      <c r="C11" s="231" t="s">
        <v>209</v>
      </c>
      <c r="D11" s="231"/>
      <c r="E11" s="231"/>
      <c r="F11" s="231"/>
      <c r="G11" s="231"/>
      <c r="H11" s="231"/>
      <c r="I11" s="231"/>
      <c r="J11" s="231"/>
      <c r="K11" s="26"/>
    </row>
    <row r="12" spans="1:11" s="2" customFormat="1" ht="168.75">
      <c r="A12" s="29" t="s">
        <v>77</v>
      </c>
      <c r="B12" s="27" t="s">
        <v>228</v>
      </c>
      <c r="C12" s="29" t="s">
        <v>83</v>
      </c>
      <c r="D12" s="29" t="s">
        <v>84</v>
      </c>
      <c r="E12" s="29" t="s">
        <v>85</v>
      </c>
      <c r="F12" s="29" t="s">
        <v>86</v>
      </c>
      <c r="G12" s="29" t="s">
        <v>87</v>
      </c>
      <c r="H12" s="29" t="s">
        <v>88</v>
      </c>
      <c r="I12" s="29" t="s">
        <v>227</v>
      </c>
      <c r="J12" s="29" t="s">
        <v>90</v>
      </c>
      <c r="K12" s="29" t="s">
        <v>216</v>
      </c>
    </row>
    <row r="13" spans="1:11" s="2" customFormat="1" ht="56.25">
      <c r="A13" s="22"/>
      <c r="B13" s="41" t="s">
        <v>229</v>
      </c>
      <c r="C13" s="30" t="s">
        <v>37</v>
      </c>
      <c r="D13" s="30" t="s">
        <v>36</v>
      </c>
      <c r="E13" s="30" t="s">
        <v>36</v>
      </c>
      <c r="F13" s="30" t="s">
        <v>36</v>
      </c>
      <c r="G13" s="30" t="s">
        <v>36</v>
      </c>
      <c r="H13" s="30" t="s">
        <v>36</v>
      </c>
      <c r="I13" s="30" t="s">
        <v>93</v>
      </c>
      <c r="J13" s="30" t="s">
        <v>37</v>
      </c>
      <c r="K13" s="39">
        <v>0</v>
      </c>
    </row>
    <row r="14" spans="1:11" s="2" customFormat="1" ht="45">
      <c r="A14" s="22" t="s">
        <v>94</v>
      </c>
      <c r="B14" s="41" t="s">
        <v>230</v>
      </c>
      <c r="C14" s="30" t="s">
        <v>37</v>
      </c>
      <c r="D14" s="30" t="s">
        <v>38</v>
      </c>
      <c r="E14" s="30" t="s">
        <v>39</v>
      </c>
      <c r="F14" s="30" t="s">
        <v>36</v>
      </c>
      <c r="G14" s="30" t="s">
        <v>36</v>
      </c>
      <c r="H14" s="30" t="s">
        <v>36</v>
      </c>
      <c r="I14" s="30" t="s">
        <v>93</v>
      </c>
      <c r="J14" s="30" t="s">
        <v>37</v>
      </c>
      <c r="K14" s="39">
        <v>239.75</v>
      </c>
    </row>
    <row r="15" spans="1:11" s="2" customFormat="1" ht="56.25">
      <c r="A15" s="29" t="s">
        <v>97</v>
      </c>
      <c r="B15" s="42" t="s">
        <v>231</v>
      </c>
      <c r="C15" s="31" t="s">
        <v>0</v>
      </c>
      <c r="D15" s="31" t="s">
        <v>38</v>
      </c>
      <c r="E15" s="31" t="s">
        <v>39</v>
      </c>
      <c r="F15" s="31" t="s">
        <v>36</v>
      </c>
      <c r="G15" s="31" t="s">
        <v>36</v>
      </c>
      <c r="H15" s="31" t="s">
        <v>36</v>
      </c>
      <c r="I15" s="31" t="s">
        <v>93</v>
      </c>
      <c r="J15" s="31" t="s">
        <v>71</v>
      </c>
      <c r="K15" s="40">
        <v>239.75</v>
      </c>
    </row>
    <row r="16" spans="1:11" s="2" customFormat="1" ht="56.25">
      <c r="A16" s="29"/>
      <c r="B16" s="42" t="s">
        <v>232</v>
      </c>
      <c r="C16" s="31" t="s">
        <v>0</v>
      </c>
      <c r="D16" s="31" t="s">
        <v>38</v>
      </c>
      <c r="E16" s="31" t="s">
        <v>39</v>
      </c>
      <c r="F16" s="31" t="s">
        <v>36</v>
      </c>
      <c r="G16" s="31" t="s">
        <v>36</v>
      </c>
      <c r="H16" s="31" t="s">
        <v>43</v>
      </c>
      <c r="I16" s="31" t="s">
        <v>93</v>
      </c>
      <c r="J16" s="31" t="s">
        <v>233</v>
      </c>
      <c r="K16" s="40">
        <v>239.75</v>
      </c>
    </row>
    <row r="17" spans="1:11" s="2" customFormat="1" ht="56.25">
      <c r="A17" s="29" t="s">
        <v>213</v>
      </c>
      <c r="B17" s="42" t="s">
        <v>234</v>
      </c>
      <c r="C17" s="31" t="s">
        <v>0</v>
      </c>
      <c r="D17" s="31" t="s">
        <v>38</v>
      </c>
      <c r="E17" s="31" t="s">
        <v>39</v>
      </c>
      <c r="F17" s="31" t="s">
        <v>36</v>
      </c>
      <c r="G17" s="31" t="s">
        <v>36</v>
      </c>
      <c r="H17" s="31" t="s">
        <v>43</v>
      </c>
      <c r="I17" s="31" t="s">
        <v>93</v>
      </c>
      <c r="J17" s="31" t="s">
        <v>235</v>
      </c>
      <c r="K17" s="40">
        <v>239.75</v>
      </c>
    </row>
    <row r="18" spans="1:11" s="2" customFormat="1" ht="56.25">
      <c r="A18" s="29"/>
      <c r="B18" s="42" t="s">
        <v>234</v>
      </c>
      <c r="C18" s="31" t="s">
        <v>0</v>
      </c>
      <c r="D18" s="31" t="s">
        <v>38</v>
      </c>
      <c r="E18" s="31" t="s">
        <v>39</v>
      </c>
      <c r="F18" s="31" t="s">
        <v>36</v>
      </c>
      <c r="G18" s="31" t="s">
        <v>36</v>
      </c>
      <c r="H18" s="31" t="s">
        <v>43</v>
      </c>
      <c r="I18" s="31" t="s">
        <v>93</v>
      </c>
      <c r="J18" s="31" t="s">
        <v>235</v>
      </c>
      <c r="K18" s="40">
        <v>0</v>
      </c>
    </row>
    <row r="19" spans="1:11" s="2" customFormat="1" ht="111.75" customHeight="1">
      <c r="A19" s="22" t="s">
        <v>113</v>
      </c>
      <c r="B19" s="41" t="s">
        <v>236</v>
      </c>
      <c r="C19" s="30" t="s">
        <v>37</v>
      </c>
      <c r="D19" s="30" t="s">
        <v>38</v>
      </c>
      <c r="E19" s="30" t="s">
        <v>40</v>
      </c>
      <c r="F19" s="30" t="s">
        <v>38</v>
      </c>
      <c r="G19" s="30" t="s">
        <v>36</v>
      </c>
      <c r="H19" s="30" t="s">
        <v>36</v>
      </c>
      <c r="I19" s="30" t="s">
        <v>93</v>
      </c>
      <c r="J19" s="30" t="s">
        <v>37</v>
      </c>
      <c r="K19" s="39">
        <v>0</v>
      </c>
    </row>
    <row r="20" spans="1:11" s="2" customFormat="1" ht="122.25" customHeight="1">
      <c r="A20" s="29" t="s">
        <v>115</v>
      </c>
      <c r="B20" s="42" t="s">
        <v>237</v>
      </c>
      <c r="C20" s="31" t="s">
        <v>0</v>
      </c>
      <c r="D20" s="31" t="s">
        <v>38</v>
      </c>
      <c r="E20" s="31" t="s">
        <v>40</v>
      </c>
      <c r="F20" s="31" t="s">
        <v>38</v>
      </c>
      <c r="G20" s="31" t="s">
        <v>36</v>
      </c>
      <c r="H20" s="31" t="s">
        <v>36</v>
      </c>
      <c r="I20" s="31" t="s">
        <v>93</v>
      </c>
      <c r="J20" s="31" t="s">
        <v>63</v>
      </c>
      <c r="K20" s="40">
        <v>0</v>
      </c>
    </row>
    <row r="21" spans="1:11" s="2" customFormat="1" ht="111.75" customHeight="1">
      <c r="A21" s="29"/>
      <c r="B21" s="42" t="s">
        <v>238</v>
      </c>
      <c r="C21" s="31" t="s">
        <v>0</v>
      </c>
      <c r="D21" s="31" t="s">
        <v>38</v>
      </c>
      <c r="E21" s="31" t="s">
        <v>40</v>
      </c>
      <c r="F21" s="31" t="s">
        <v>38</v>
      </c>
      <c r="G21" s="31" t="s">
        <v>36</v>
      </c>
      <c r="H21" s="31" t="s">
        <v>43</v>
      </c>
      <c r="I21" s="31" t="s">
        <v>93</v>
      </c>
      <c r="J21" s="31" t="s">
        <v>235</v>
      </c>
      <c r="K21" s="40">
        <v>0</v>
      </c>
    </row>
    <row r="22" spans="2:11" s="2" customFormat="1" ht="11.25">
      <c r="B22" s="25"/>
      <c r="C22" s="37"/>
      <c r="D22" s="37"/>
      <c r="E22" s="37"/>
      <c r="F22" s="37"/>
      <c r="G22" s="37"/>
      <c r="H22" s="37"/>
      <c r="I22" s="37"/>
      <c r="J22" s="37"/>
      <c r="K22" s="35"/>
    </row>
    <row r="23" spans="3:11" s="2" customFormat="1" ht="11.25">
      <c r="C23" s="37"/>
      <c r="D23" s="37"/>
      <c r="E23" s="37"/>
      <c r="F23" s="37"/>
      <c r="G23" s="37"/>
      <c r="H23" s="37"/>
      <c r="I23" s="37"/>
      <c r="J23" s="37"/>
      <c r="K23" s="35"/>
    </row>
    <row r="24" spans="3:11" s="2" customFormat="1" ht="11.25">
      <c r="C24" s="37"/>
      <c r="D24" s="37"/>
      <c r="E24" s="37"/>
      <c r="F24" s="37"/>
      <c r="G24" s="37"/>
      <c r="H24" s="37"/>
      <c r="I24" s="37"/>
      <c r="J24" s="37"/>
      <c r="K24" s="35"/>
    </row>
    <row r="25" spans="3:11" s="2" customFormat="1" ht="11.25">
      <c r="C25" s="37"/>
      <c r="D25" s="37"/>
      <c r="E25" s="37"/>
      <c r="F25" s="37"/>
      <c r="G25" s="37"/>
      <c r="H25" s="37"/>
      <c r="I25" s="37"/>
      <c r="J25" s="37"/>
      <c r="K25" s="35"/>
    </row>
    <row r="26" spans="3:11" s="2" customFormat="1" ht="11.25">
      <c r="C26" s="37"/>
      <c r="D26" s="37"/>
      <c r="E26" s="37"/>
      <c r="F26" s="37"/>
      <c r="G26" s="37"/>
      <c r="H26" s="37"/>
      <c r="I26" s="37"/>
      <c r="J26" s="37"/>
      <c r="K26" s="35"/>
    </row>
    <row r="27" spans="3:11" s="2" customFormat="1" ht="11.25">
      <c r="C27" s="37"/>
      <c r="D27" s="37"/>
      <c r="E27" s="37"/>
      <c r="F27" s="37"/>
      <c r="G27" s="37"/>
      <c r="H27" s="37"/>
      <c r="I27" s="37"/>
      <c r="J27" s="37"/>
      <c r="K27" s="35"/>
    </row>
    <row r="28" spans="3:11" s="2" customFormat="1" ht="11.25">
      <c r="C28" s="37"/>
      <c r="D28" s="37"/>
      <c r="E28" s="37"/>
      <c r="F28" s="37"/>
      <c r="G28" s="37"/>
      <c r="H28" s="37"/>
      <c r="I28" s="37"/>
      <c r="J28" s="37"/>
      <c r="K28" s="35"/>
    </row>
    <row r="29" spans="3:11" s="2" customFormat="1" ht="11.25">
      <c r="C29" s="37"/>
      <c r="D29" s="37"/>
      <c r="E29" s="37"/>
      <c r="F29" s="37"/>
      <c r="G29" s="37"/>
      <c r="H29" s="37"/>
      <c r="I29" s="37"/>
      <c r="J29" s="37"/>
      <c r="K29" s="35"/>
    </row>
    <row r="30" spans="3:11" s="2" customFormat="1" ht="11.25">
      <c r="C30" s="37"/>
      <c r="D30" s="37"/>
      <c r="E30" s="37"/>
      <c r="F30" s="37"/>
      <c r="G30" s="37"/>
      <c r="H30" s="37"/>
      <c r="I30" s="37"/>
      <c r="J30" s="37"/>
      <c r="K30" s="35"/>
    </row>
    <row r="31" spans="3:11" ht="12.75">
      <c r="C31" s="38"/>
      <c r="D31" s="38"/>
      <c r="E31" s="38"/>
      <c r="F31" s="38"/>
      <c r="G31" s="38"/>
      <c r="H31" s="38"/>
      <c r="I31" s="38"/>
      <c r="J31" s="38"/>
      <c r="K31" s="36"/>
    </row>
    <row r="32" spans="3:11" ht="12.75">
      <c r="C32" s="38"/>
      <c r="D32" s="38"/>
      <c r="E32" s="38"/>
      <c r="F32" s="38"/>
      <c r="G32" s="38"/>
      <c r="H32" s="38"/>
      <c r="I32" s="38"/>
      <c r="J32" s="38"/>
      <c r="K32" s="36"/>
    </row>
    <row r="33" spans="3:11" ht="12.75">
      <c r="C33" s="38"/>
      <c r="D33" s="38"/>
      <c r="E33" s="38"/>
      <c r="F33" s="38"/>
      <c r="G33" s="38"/>
      <c r="H33" s="38"/>
      <c r="I33" s="38"/>
      <c r="J33" s="38"/>
      <c r="K33" s="36"/>
    </row>
    <row r="34" spans="3:11" ht="12.75">
      <c r="C34" s="38"/>
      <c r="D34" s="38"/>
      <c r="E34" s="38"/>
      <c r="F34" s="38"/>
      <c r="G34" s="38"/>
      <c r="H34" s="38"/>
      <c r="I34" s="38"/>
      <c r="J34" s="38"/>
      <c r="K34" s="36"/>
    </row>
    <row r="35" spans="3:11" ht="12.75">
      <c r="C35" s="38"/>
      <c r="D35" s="38"/>
      <c r="E35" s="38"/>
      <c r="F35" s="38"/>
      <c r="G35" s="38"/>
      <c r="H35" s="38"/>
      <c r="I35" s="38"/>
      <c r="J35" s="38"/>
      <c r="K35" s="36"/>
    </row>
    <row r="36" spans="3:11" ht="12.75">
      <c r="C36" s="38"/>
      <c r="D36" s="38"/>
      <c r="E36" s="38"/>
      <c r="F36" s="38"/>
      <c r="G36" s="38"/>
      <c r="H36" s="38"/>
      <c r="I36" s="38"/>
      <c r="J36" s="38"/>
      <c r="K36" s="36"/>
    </row>
    <row r="37" spans="3:11" ht="12.75">
      <c r="C37" s="38"/>
      <c r="D37" s="38"/>
      <c r="E37" s="38"/>
      <c r="F37" s="38"/>
      <c r="G37" s="38"/>
      <c r="H37" s="38"/>
      <c r="I37" s="38"/>
      <c r="J37" s="38"/>
      <c r="K37" s="36"/>
    </row>
    <row r="38" spans="3:11" ht="12.75">
      <c r="C38" s="38"/>
      <c r="D38" s="38"/>
      <c r="E38" s="38"/>
      <c r="F38" s="38"/>
      <c r="G38" s="38"/>
      <c r="H38" s="38"/>
      <c r="I38" s="38"/>
      <c r="J38" s="38"/>
      <c r="K38" s="36"/>
    </row>
    <row r="39" spans="3:11" ht="12.75">
      <c r="C39" s="38"/>
      <c r="D39" s="38"/>
      <c r="E39" s="38"/>
      <c r="F39" s="38"/>
      <c r="G39" s="38"/>
      <c r="H39" s="38"/>
      <c r="I39" s="38"/>
      <c r="J39" s="38"/>
      <c r="K39" s="36"/>
    </row>
    <row r="40" spans="3:11" ht="12.75">
      <c r="C40" s="38"/>
      <c r="D40" s="38"/>
      <c r="E40" s="38"/>
      <c r="F40" s="38"/>
      <c r="G40" s="38"/>
      <c r="H40" s="38"/>
      <c r="I40" s="38"/>
      <c r="J40" s="38"/>
      <c r="K40" s="36"/>
    </row>
    <row r="41" spans="3:11" ht="12.75">
      <c r="C41" s="38"/>
      <c r="D41" s="38"/>
      <c r="E41" s="38"/>
      <c r="F41" s="38"/>
      <c r="G41" s="38"/>
      <c r="H41" s="38"/>
      <c r="I41" s="38"/>
      <c r="J41" s="38"/>
      <c r="K41" s="36"/>
    </row>
    <row r="42" spans="3:11" ht="12.75">
      <c r="C42" s="38"/>
      <c r="D42" s="38"/>
      <c r="E42" s="38"/>
      <c r="F42" s="38"/>
      <c r="G42" s="38"/>
      <c r="H42" s="38"/>
      <c r="I42" s="38"/>
      <c r="J42" s="38"/>
      <c r="K42" s="36"/>
    </row>
    <row r="43" spans="3:11" ht="12.75">
      <c r="C43" s="38"/>
      <c r="D43" s="38"/>
      <c r="E43" s="38"/>
      <c r="F43" s="38"/>
      <c r="G43" s="38"/>
      <c r="H43" s="38"/>
      <c r="I43" s="38"/>
      <c r="J43" s="38"/>
      <c r="K43" s="36"/>
    </row>
    <row r="44" spans="3:11" ht="12.75">
      <c r="C44" s="38"/>
      <c r="D44" s="38"/>
      <c r="E44" s="38"/>
      <c r="F44" s="38"/>
      <c r="G44" s="38"/>
      <c r="H44" s="38"/>
      <c r="I44" s="38"/>
      <c r="J44" s="38"/>
      <c r="K44" s="36"/>
    </row>
    <row r="45" spans="3:10" ht="12.75">
      <c r="C45" s="38"/>
      <c r="D45" s="38"/>
      <c r="E45" s="38"/>
      <c r="F45" s="38"/>
      <c r="G45" s="38"/>
      <c r="H45" s="38"/>
      <c r="I45" s="38"/>
      <c r="J45" s="38"/>
    </row>
    <row r="46" spans="3:10" ht="12.75">
      <c r="C46" s="38"/>
      <c r="D46" s="38"/>
      <c r="E46" s="38"/>
      <c r="F46" s="38"/>
      <c r="G46" s="38"/>
      <c r="H46" s="38"/>
      <c r="I46" s="38"/>
      <c r="J46" s="38"/>
    </row>
    <row r="47" spans="3:10" ht="12.75">
      <c r="C47" s="38"/>
      <c r="D47" s="38"/>
      <c r="E47" s="38"/>
      <c r="F47" s="38"/>
      <c r="G47" s="38"/>
      <c r="H47" s="38"/>
      <c r="I47" s="38"/>
      <c r="J47" s="38"/>
    </row>
    <row r="48" spans="3:10" ht="12.75">
      <c r="C48" s="38"/>
      <c r="D48" s="38"/>
      <c r="E48" s="38"/>
      <c r="F48" s="38"/>
      <c r="G48" s="38"/>
      <c r="H48" s="38"/>
      <c r="I48" s="38"/>
      <c r="J48" s="38"/>
    </row>
    <row r="49" spans="3:10" ht="12.75">
      <c r="C49" s="4"/>
      <c r="D49" s="4"/>
      <c r="E49" s="4"/>
      <c r="F49" s="4"/>
      <c r="G49" s="4"/>
      <c r="H49" s="4"/>
      <c r="I49" s="4"/>
      <c r="J49" s="4"/>
    </row>
    <row r="50" spans="3:10" ht="12.75">
      <c r="C50" s="4"/>
      <c r="D50" s="4"/>
      <c r="E50" s="4"/>
      <c r="F50" s="4"/>
      <c r="G50" s="4"/>
      <c r="H50" s="4"/>
      <c r="I50" s="4"/>
      <c r="J50" s="4"/>
    </row>
  </sheetData>
  <sheetProtection/>
  <mergeCells count="9">
    <mergeCell ref="C11:J11"/>
    <mergeCell ref="A11:B11"/>
    <mergeCell ref="A8:K8"/>
    <mergeCell ref="G2:K2"/>
    <mergeCell ref="G1:K1"/>
    <mergeCell ref="G3:K3"/>
    <mergeCell ref="G4:K4"/>
    <mergeCell ref="G5:K5"/>
    <mergeCell ref="A7:K7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60" zoomScalePageLayoutView="0" workbookViewId="0" topLeftCell="A16">
      <selection activeCell="C17" sqref="C17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82.28125" style="0" customWidth="1"/>
  </cols>
  <sheetData>
    <row r="1" spans="1:11" s="2" customFormat="1" ht="12.75" customHeight="1">
      <c r="A1" s="230" t="s">
        <v>347</v>
      </c>
      <c r="B1" s="230"/>
      <c r="C1" s="230"/>
      <c r="D1" s="34"/>
      <c r="E1" s="34"/>
      <c r="F1" s="34"/>
      <c r="G1" s="34"/>
      <c r="H1" s="34"/>
      <c r="I1" s="34"/>
      <c r="J1" s="34"/>
      <c r="K1" s="34"/>
    </row>
    <row r="2" spans="1:11" s="2" customFormat="1" ht="12.75" customHeight="1">
      <c r="A2" s="230" t="s">
        <v>50</v>
      </c>
      <c r="B2" s="230"/>
      <c r="C2" s="230"/>
      <c r="D2" s="34"/>
      <c r="E2" s="34"/>
      <c r="F2" s="34"/>
      <c r="G2" s="34"/>
      <c r="H2" s="34"/>
      <c r="I2" s="34"/>
      <c r="J2" s="34"/>
      <c r="K2" s="34"/>
    </row>
    <row r="3" spans="1:11" s="2" customFormat="1" ht="12.75" customHeight="1">
      <c r="A3" s="230" t="s">
        <v>356</v>
      </c>
      <c r="B3" s="230"/>
      <c r="C3" s="230"/>
      <c r="D3" s="34"/>
      <c r="E3" s="34"/>
      <c r="F3" s="34"/>
      <c r="G3" s="34"/>
      <c r="H3" s="34"/>
      <c r="I3" s="34"/>
      <c r="J3" s="34"/>
      <c r="K3" s="34"/>
    </row>
    <row r="4" spans="1:11" s="2" customFormat="1" ht="12.75" customHeight="1">
      <c r="A4" s="230" t="s">
        <v>212</v>
      </c>
      <c r="B4" s="230"/>
      <c r="C4" s="230"/>
      <c r="D4" s="34"/>
      <c r="E4" s="34"/>
      <c r="F4" s="34"/>
      <c r="G4" s="34"/>
      <c r="H4" s="34"/>
      <c r="I4" s="34"/>
      <c r="J4" s="34"/>
      <c r="K4" s="34"/>
    </row>
    <row r="5" spans="1:11" s="2" customFormat="1" ht="12.75" customHeight="1">
      <c r="A5" s="230" t="s">
        <v>338</v>
      </c>
      <c r="B5" s="230"/>
      <c r="C5" s="230"/>
      <c r="D5" s="34"/>
      <c r="E5" s="34"/>
      <c r="F5" s="34"/>
      <c r="G5" s="34"/>
      <c r="H5" s="34"/>
      <c r="I5" s="34"/>
      <c r="J5" s="34"/>
      <c r="K5" s="34"/>
    </row>
    <row r="6" spans="1:4" ht="15">
      <c r="A6" s="232"/>
      <c r="B6" s="232"/>
      <c r="C6" s="232"/>
      <c r="D6" s="106"/>
    </row>
    <row r="7" spans="1:11" s="2" customFormat="1" ht="12.75">
      <c r="A7" s="215" t="s">
        <v>316</v>
      </c>
      <c r="B7" s="215"/>
      <c r="C7" s="215"/>
      <c r="D7" s="94"/>
      <c r="E7" s="94"/>
      <c r="F7" s="94"/>
      <c r="G7" s="94"/>
      <c r="H7" s="94"/>
      <c r="I7" s="94"/>
      <c r="J7" s="94"/>
      <c r="K7" s="94"/>
    </row>
    <row r="8" spans="1:11" s="2" customFormat="1" ht="12.75">
      <c r="A8" s="215" t="s">
        <v>317</v>
      </c>
      <c r="B8" s="215"/>
      <c r="C8" s="215"/>
      <c r="D8" s="94"/>
      <c r="E8" s="94"/>
      <c r="F8" s="94"/>
      <c r="G8" s="94"/>
      <c r="H8" s="94"/>
      <c r="I8" s="94"/>
      <c r="J8" s="94"/>
      <c r="K8" s="94"/>
    </row>
    <row r="9" spans="1:4" ht="15">
      <c r="A9" s="232"/>
      <c r="B9" s="232"/>
      <c r="C9" s="232"/>
      <c r="D9" s="106"/>
    </row>
    <row r="10" spans="1:4" ht="27" customHeight="1">
      <c r="A10" s="105"/>
      <c r="B10" s="108" t="s">
        <v>276</v>
      </c>
      <c r="C10" s="109" t="s">
        <v>327</v>
      </c>
      <c r="D10" s="105"/>
    </row>
    <row r="11" spans="1:4" ht="15" customHeight="1">
      <c r="A11" s="105"/>
      <c r="B11" s="108" t="s">
        <v>277</v>
      </c>
      <c r="C11" s="109" t="s">
        <v>353</v>
      </c>
      <c r="D11" s="105"/>
    </row>
    <row r="12" spans="1:4" ht="15" customHeight="1">
      <c r="A12" s="105"/>
      <c r="B12" s="108" t="s">
        <v>270</v>
      </c>
      <c r="C12" s="109" t="s">
        <v>305</v>
      </c>
      <c r="D12" s="105"/>
    </row>
    <row r="13" spans="1:4" ht="27.75" customHeight="1">
      <c r="A13" s="105"/>
      <c r="B13" s="108" t="s">
        <v>279</v>
      </c>
      <c r="C13" s="109" t="s">
        <v>306</v>
      </c>
      <c r="D13" s="105"/>
    </row>
    <row r="14" spans="1:4" ht="15" customHeight="1">
      <c r="A14" s="105"/>
      <c r="B14" s="108" t="s">
        <v>271</v>
      </c>
      <c r="C14" s="109" t="s">
        <v>280</v>
      </c>
      <c r="D14" s="105"/>
    </row>
    <row r="15" spans="1:4" ht="15" customHeight="1">
      <c r="A15" s="105"/>
      <c r="B15" s="108" t="s">
        <v>285</v>
      </c>
      <c r="C15" s="109" t="s">
        <v>307</v>
      </c>
      <c r="D15" s="105"/>
    </row>
    <row r="16" spans="1:4" ht="15" customHeight="1">
      <c r="A16" s="105"/>
      <c r="B16" s="108" t="s">
        <v>272</v>
      </c>
      <c r="C16" s="109" t="s">
        <v>284</v>
      </c>
      <c r="D16" s="105"/>
    </row>
    <row r="17" spans="1:4" ht="41.25" customHeight="1">
      <c r="A17" s="105"/>
      <c r="B17" s="108" t="s">
        <v>286</v>
      </c>
      <c r="C17" s="109" t="s">
        <v>326</v>
      </c>
      <c r="D17" s="105"/>
    </row>
    <row r="18" spans="1:4" ht="27" customHeight="1">
      <c r="A18" s="105"/>
      <c r="B18" s="108" t="s">
        <v>287</v>
      </c>
      <c r="C18" s="109" t="s">
        <v>308</v>
      </c>
      <c r="D18" s="105"/>
    </row>
    <row r="19" spans="1:4" ht="15" customHeight="1">
      <c r="A19" s="105"/>
      <c r="B19" s="108" t="s">
        <v>268</v>
      </c>
      <c r="C19" s="109" t="s">
        <v>291</v>
      </c>
      <c r="D19" s="105"/>
    </row>
    <row r="20" spans="1:4" ht="27" customHeight="1">
      <c r="A20" s="105"/>
      <c r="B20" s="108" t="s">
        <v>292</v>
      </c>
      <c r="C20" s="110" t="s">
        <v>323</v>
      </c>
      <c r="D20" s="105"/>
    </row>
    <row r="21" spans="1:4" ht="15" customHeight="1">
      <c r="A21" s="105"/>
      <c r="B21" s="108" t="s">
        <v>293</v>
      </c>
      <c r="C21" s="110" t="s">
        <v>309</v>
      </c>
      <c r="D21" s="105"/>
    </row>
    <row r="22" spans="1:4" ht="15" customHeight="1">
      <c r="A22" s="105"/>
      <c r="B22" s="108" t="s">
        <v>275</v>
      </c>
      <c r="C22" s="110" t="s">
        <v>295</v>
      </c>
      <c r="D22" s="105"/>
    </row>
    <row r="23" spans="1:4" ht="27" customHeight="1">
      <c r="A23" s="105"/>
      <c r="B23" s="108" t="s">
        <v>300</v>
      </c>
      <c r="C23" s="110" t="s">
        <v>318</v>
      </c>
      <c r="D23" s="105"/>
    </row>
    <row r="24" spans="1:4" ht="15" customHeight="1">
      <c r="A24" s="105"/>
      <c r="B24" s="108" t="s">
        <v>301</v>
      </c>
      <c r="C24" s="110" t="s">
        <v>310</v>
      </c>
      <c r="D24" s="105"/>
    </row>
    <row r="25" spans="1:4" ht="13.5" customHeight="1">
      <c r="A25" s="105"/>
      <c r="B25" s="108" t="s">
        <v>267</v>
      </c>
      <c r="C25" s="110" t="s">
        <v>354</v>
      </c>
      <c r="D25" s="105"/>
    </row>
    <row r="26" spans="1:4" ht="15" customHeight="1">
      <c r="A26" s="105"/>
      <c r="B26" s="111">
        <v>4000000000</v>
      </c>
      <c r="C26" s="109" t="s">
        <v>311</v>
      </c>
      <c r="D26" s="105"/>
    </row>
    <row r="27" spans="1:4" ht="15" customHeight="1">
      <c r="A27" s="105"/>
      <c r="B27" s="111">
        <v>4000010120</v>
      </c>
      <c r="C27" s="109" t="s">
        <v>297</v>
      </c>
      <c r="D27" s="105"/>
    </row>
    <row r="28" spans="1:4" ht="15" customHeight="1">
      <c r="A28" s="105"/>
      <c r="B28" s="111">
        <v>4000010140</v>
      </c>
      <c r="C28" s="109" t="s">
        <v>312</v>
      </c>
      <c r="D28" s="105"/>
    </row>
    <row r="29" spans="1:4" ht="15" customHeight="1">
      <c r="A29" s="105"/>
      <c r="B29" s="111">
        <v>4000010150</v>
      </c>
      <c r="C29" s="109" t="s">
        <v>296</v>
      </c>
      <c r="D29" s="105"/>
    </row>
    <row r="30" spans="1:4" ht="57.75" customHeight="1">
      <c r="A30" s="105"/>
      <c r="B30" s="111">
        <v>4000042140</v>
      </c>
      <c r="C30" s="109" t="s">
        <v>298</v>
      </c>
      <c r="D30" s="105"/>
    </row>
    <row r="31" spans="1:4" ht="27" customHeight="1">
      <c r="A31" s="105"/>
      <c r="B31" s="112">
        <v>4000051180</v>
      </c>
      <c r="C31" s="110" t="s">
        <v>313</v>
      </c>
      <c r="D31" s="105"/>
    </row>
    <row r="32" spans="1:4" ht="27" customHeight="1">
      <c r="A32" s="105"/>
      <c r="B32" s="112" t="s">
        <v>274</v>
      </c>
      <c r="C32" s="110" t="s">
        <v>314</v>
      </c>
      <c r="D32" s="105"/>
    </row>
    <row r="33" spans="1:4" ht="42.75" customHeight="1">
      <c r="A33" s="105"/>
      <c r="B33" s="112">
        <v>4000043250</v>
      </c>
      <c r="C33" s="110" t="s">
        <v>255</v>
      </c>
      <c r="D33" s="105"/>
    </row>
    <row r="34" spans="1:4" ht="42.75" customHeight="1">
      <c r="A34" s="105"/>
      <c r="B34" s="112" t="s">
        <v>266</v>
      </c>
      <c r="C34" s="110" t="s">
        <v>315</v>
      </c>
      <c r="D34" s="105"/>
    </row>
    <row r="35" spans="1:4" ht="15">
      <c r="A35" s="105"/>
      <c r="B35" s="105"/>
      <c r="C35" s="107"/>
      <c r="D35" s="105"/>
    </row>
  </sheetData>
  <sheetProtection/>
  <mergeCells count="9">
    <mergeCell ref="A9:C9"/>
    <mergeCell ref="A1:C1"/>
    <mergeCell ref="A7:C7"/>
    <mergeCell ref="A8:C8"/>
    <mergeCell ref="A6:C6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2023-01-09T13:03:19Z</cp:lastPrinted>
  <dcterms:created xsi:type="dcterms:W3CDTF">2018-06-07T12:19:20Z</dcterms:created>
  <dcterms:modified xsi:type="dcterms:W3CDTF">2023-01-30T13:22:14Z</dcterms:modified>
  <cp:category/>
  <cp:version/>
  <cp:contentType/>
  <cp:contentStatus/>
</cp:coreProperties>
</file>